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15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<sst xmlns="http://schemas.openxmlformats.org/spreadsheetml/2006/main" count="464" uniqueCount="166">
  <si>
    <t>Распределение</t>
  </si>
  <si>
    <t xml:space="preserve">                 бюджетов Российской Федерации</t>
  </si>
  <si>
    <t>Наименование</t>
  </si>
  <si>
    <t>Раздел, подраздел</t>
  </si>
  <si>
    <t>Целевая статья</t>
  </si>
  <si>
    <t>Вид расходов</t>
  </si>
  <si>
    <t>Сумма</t>
  </si>
  <si>
    <t>Общегосударственные вопросы</t>
  </si>
  <si>
    <t>0100</t>
  </si>
  <si>
    <t>0102</t>
  </si>
  <si>
    <t>Руководство и управление в сфере установленных функций</t>
  </si>
  <si>
    <t>Глава муниципального образования</t>
  </si>
  <si>
    <t>Центральный аппарат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</si>
  <si>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</si>
  <si>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</si>
  <si>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</si>
  <si>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</si>
  <si>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</si>
  <si>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</si>
  <si>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</si>
  <si>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</si>
  <si>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</si>
  <si>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</si>
  <si>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</si>
  <si>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</si>
  <si>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</si>
  <si>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</si>
  <si>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Целевые программы муниципальных образований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</si>
  <si>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</si>
  <si>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</si>
  <si>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</si>
  <si>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</si>
  <si>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Обеспечение деятельности подведомственных учреждений</t>
  </si>
  <si>
    <t>Мероприятия в области здравоохранения, спорта и физической культуры, туризма</t>
  </si>
  <si>
    <t>Социальная политика</t>
  </si>
  <si>
    <t>Социальное обеспечение населения</t>
  </si>
  <si>
    <t>Итого расходов</t>
  </si>
  <si>
    <t xml:space="preserve">целевым  статьям и  видам  расходов  классификации  расходов </t>
  </si>
  <si>
    <t>Обслуживание государственного и муниципального долга</t>
  </si>
  <si>
    <t>0400</t>
  </si>
  <si>
    <t>0412</t>
  </si>
  <si>
    <t>0503</t>
  </si>
  <si>
    <t>0505</t>
  </si>
  <si>
    <t>0700</t>
  </si>
  <si>
    <t>0707</t>
  </si>
  <si>
    <t>0800</t>
  </si>
  <si>
    <t>0801</t>
  </si>
  <si>
    <t>Физическая культура и спорт</t>
  </si>
  <si>
    <t>1000</t>
  </si>
  <si>
    <t>1003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</si>
  <si>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</si>
  <si>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</si>
  <si>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0104</t>
  </si>
  <si>
    <t>0309</t>
  </si>
  <si>
    <t>0020000</t>
  </si>
  <si>
    <t>0020300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</si>
  <si>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</si>
  <si>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</si>
  <si>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Процентные платежи по муниципальному долгу</t>
  </si>
  <si>
    <t>0650300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</si>
  <si>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</si>
  <si>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</si>
  <si>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 xml:space="preserve">Другие вопросы в области жилищно-коммунального хозяйства </t>
  </si>
  <si>
    <t>Руководство и управление в сфере установленных функций органов государственной власти суъектов Российской Федерации и органов местного самоуправления</t>
  </si>
  <si>
    <t>0029900</t>
  </si>
  <si>
    <t>0000000</t>
  </si>
  <si>
    <t>000</t>
  </si>
  <si>
    <t>Другие вопросы в области национальной безопасности и правоохранительной деятельности</t>
  </si>
  <si>
    <t>0314</t>
  </si>
  <si>
    <t>Субсидии юридическим лицам</t>
  </si>
  <si>
    <t>Реализация государственных функций, связанных с общегосударственным управлением</t>
  </si>
  <si>
    <t>0920000</t>
  </si>
  <si>
    <t>0929900</t>
  </si>
  <si>
    <t>0900000</t>
  </si>
  <si>
    <t>0900200</t>
  </si>
  <si>
    <t>Другие общегосударственные вопросы</t>
  </si>
  <si>
    <t>Реализация госполитики в области приватизации и управления муниципальной собственностью</t>
  </si>
  <si>
    <t>тыс.руб.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</si>
  <si>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</si>
  <si>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</si>
  <si>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</si>
  <si>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0502</t>
  </si>
  <si>
    <t>Мероприятия в области коммунального хозяйства</t>
  </si>
  <si>
    <t>3510500</t>
  </si>
  <si>
    <t>1300</t>
  </si>
  <si>
    <t>1301</t>
  </si>
  <si>
    <t>Обслуживание внутреннего государственного и муниципального долга</t>
  </si>
  <si>
    <t>1100</t>
  </si>
  <si>
    <t>1102</t>
  </si>
  <si>
    <t>Массовый спорт</t>
  </si>
  <si>
    <t>7950000</t>
  </si>
  <si>
    <t>Защита населения и территории от чрезвычайных ситуаций природного и техногенного характера, гражданская оборона</t>
  </si>
  <si>
    <t>Учреждения культуры и мероприятия в сфере культуры и кинематографии</t>
  </si>
  <si>
    <t>Организационно-воспитательная работа с молодежью</t>
  </si>
  <si>
    <t>Проведение мероприятий для детей и молодежи</t>
  </si>
  <si>
    <t xml:space="preserve">Благоустройство </t>
  </si>
  <si>
    <t>5129700</t>
  </si>
  <si>
    <t>0113</t>
  </si>
  <si>
    <t>7951050</t>
  </si>
  <si>
    <t>Мероприятия в области строительства, архитектуры и градостроительства</t>
  </si>
  <si>
    <t>Оценка недвижимости, признание прав и регулирование отношений по муниципальной собственности</t>
  </si>
  <si>
    <t>Пенсионное обеспечение</t>
  </si>
  <si>
    <t>1001</t>
  </si>
  <si>
    <t>Дорожное хозяйство (дорожные фонды)</t>
  </si>
  <si>
    <t>0409</t>
  </si>
  <si>
    <t>Софинансирование расходов по Региональной целевой программе "Развитие дорожного хозяйства Республики Карелия на период до 2015 года"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</si>
  <si>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</si>
  <si>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</si>
  <si>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</si>
  <si>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0980200</t>
  </si>
  <si>
    <t>Обеспечение мероприятий по переселению граждан из аварийного жилищного фонда за счет средств бюджетов</t>
  </si>
  <si>
    <t>0980202</t>
  </si>
  <si>
    <t>Обеспечение мероприятий по переселению граждан из аварийного жилищного фонда за счет дополнительных средств бюджета СГП</t>
  </si>
  <si>
    <t>0980203</t>
  </si>
  <si>
    <t>120</t>
  </si>
  <si>
    <t>6000202</t>
  </si>
  <si>
    <t>6000200</t>
  </si>
  <si>
    <t>6000201</t>
  </si>
  <si>
    <t>240</t>
  </si>
  <si>
    <t>710</t>
  </si>
  <si>
    <t>810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</si>
  <si>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</si>
  <si>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</si>
  <si>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</si>
  <si>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</si>
  <si>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110</t>
  </si>
  <si>
    <t>Расходы на выплаты персоналу казенных учреждений</t>
  </si>
  <si>
    <t>310</t>
  </si>
  <si>
    <t>321</t>
  </si>
  <si>
    <t>Публичные нормативные социальные выплаты гражданам</t>
  </si>
  <si>
    <t>Пособия и компенсации гражданам и иные социальные выплаты, кроме публичных нормативных обязательств</t>
  </si>
  <si>
    <t>Прочие закупки товаров, работ и услуг для муниципальных нужд</t>
  </si>
  <si>
    <t>Программа энергосбережения и повышения энергетической эффективности</t>
  </si>
  <si>
    <t xml:space="preserve">Программа энергосбережения и повышения энергетической эффективности </t>
  </si>
  <si>
    <t>Обслуживание муниципального долга</t>
  </si>
  <si>
    <t>Мероприятия по предупреждению и ликвидации последствий чрезвычайных ситуаций и стихийных бедствий</t>
  </si>
  <si>
    <t xml:space="preserve"> </t>
  </si>
  <si>
    <t>Приложение № 4</t>
  </si>
  <si>
    <t>831</t>
  </si>
  <si>
    <t>"О бюджете Сортавальского городского</t>
  </si>
  <si>
    <t>Содержание, ремонт и строительство автомобильных дорог и инженерных сооружений на них в границах городских округов и поселений в рамках благоустройства</t>
  </si>
  <si>
    <t>410</t>
  </si>
  <si>
    <t>Исполнение судебных актов и мировых соглашений по возмещению вреда в области ЖКХ</t>
  </si>
  <si>
    <t>Бюджетные инвестиции в объекты капитального строительства</t>
  </si>
  <si>
    <t>Исполнение судебных актов и мировых соглашений по возмещению вреда по имуществу муниципальной казны</t>
  </si>
  <si>
    <t>к проекту решения</t>
  </si>
  <si>
    <t>поселения на 2014 год"</t>
  </si>
  <si>
    <t>бюджетных ассигнований на 2014 год по разделам,подразделам,</t>
  </si>
  <si>
    <t>1404214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</si>
  <si>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 на 2014 год</t>
  </si>
  <si>
    <t>Дорожный фонд Сортавальского городского поселения</t>
  </si>
  <si>
    <t>6000220</t>
  </si>
  <si>
    <t>6000210</t>
  </si>
  <si>
    <t>Разработка ПСД на строительство уличной дорожной сети на земельных участках семьям, имеющих 3-х и более детей</t>
  </si>
  <si>
    <t>6000230</t>
  </si>
  <si>
    <t>Софинансирование расходов на реализацию мероприятий по газификации</t>
  </si>
  <si>
    <t>Разработка ПСД на строительство инженерной инфраструктуры на земельных участках семьям, имеющих 3-х и более детей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</si>
  <si>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</si>
  <si>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5000100</t>
  </si>
  <si>
    <t>Программа "Адресная социальная помощь"</t>
  </si>
  <si>
    <t>Содержание, ремонт и строительство автомобильных дорог и инженерных сооружений на них в рамках софинансирования расходов по выполнению наказов избирателей (строительство плашкоута наплавного моста)</t>
  </si>
  <si>
    <t xml:space="preserve">Подпрограмма по переселению из аварийного жилищного фонда на территории Сортавальского городского поселения </t>
  </si>
  <si>
    <t>Иные выплаты населению</t>
  </si>
  <si>
    <t>360</t>
  </si>
  <si>
    <t>300</t>
  </si>
  <si>
    <t>Социальное обеспечение и иные выплаты населения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</si>
</sst>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7" xfId="0" applyFill="1" applyBorder="1" applyAlignment="1">
      <alignment/>
    </xf>
    <xf numFmtId="169" fontId="7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9" fontId="6" fillId="0" borderId="12" xfId="0" applyNumberFormat="1" applyFont="1" applyFill="1" applyBorder="1" applyAlignment="1">
      <alignment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49" fontId="0" fillId="0" borderId="20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49" fontId="0" fillId="0" borderId="20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49" fontId="0" fillId="0" borderId="20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49" fontId="0" fillId="0" borderId="1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left" vertical="justify" wrapText="1"/>
    </xf>
    <xf numFmtId="0" fontId="0" fillId="0" borderId="21" xfId="0" applyBorder="1" applyAlignment="1">
      <alignment horizontal="left" vertical="justify"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169" fontId="6" fillId="0" borderId="17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5" fillId="0" borderId="20" xfId="0" applyFont="1" applyBorder="1" applyAlignment="1">
      <alignment wrapText="1"/>
    </xf>
    <xf numFmtId="0" fontId="0" fillId="0" borderId="2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0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1"/>
  <sheetViews>
    <sheetView tabSelected="1" zoomScalePageLayoutView="0" workbookViewId="0" topLeftCell="A136">
      <selection activeCell="L131" sqref="K131:L131"/>
    </sheetView>
  </sheetViews>
  <sheetFormatPr defaultColWidth="9.00390625" defaultRowHeight="12.75"/>
  <cols>
    <col min="2" max="2" width="27.375" style="0" customWidth="1"/>
    <col min="4" max="4" width="5.125" style="0" customWidth="1"/>
    <col min="5" max="5" width="8.375" style="0" customWidth="1"/>
    <col min="6" max="6" width="6.625" style="0" customWidth="1"/>
    <col min="7" max="7" width="8.00390625" style="0" customWidth="1"/>
    <col min="8" max="8" width="5.375" style="0" customWidth="1"/>
    <col min="9" max="9" width="16.375" style="0" customWidth="1"/>
    <col min="10" max="10" width="11.25390625" style="0" customWidth="1"/>
  </cols>
  <sheetData>
    <row r="2" spans="5:9" ht="12.75">
      <c r="E2" t="s">
        <v>136</v>
      </c>
      <c r="F2" s="57" t="s">
        <v>137</v>
      </c>
      <c r="G2" s="57"/>
      <c r="H2" s="57"/>
      <c r="I2" s="57"/>
    </row>
    <row r="3" spans="5:9" ht="12.75">
      <c r="E3" s="14"/>
      <c r="F3" s="14" t="s">
        <v>145</v>
      </c>
      <c r="G3" s="14"/>
      <c r="H3" s="14"/>
      <c r="I3" s="14"/>
    </row>
    <row r="4" spans="5:9" ht="12.75">
      <c r="E4" s="14"/>
      <c r="F4" s="14" t="s">
        <v>139</v>
      </c>
      <c r="G4" s="14"/>
      <c r="H4" s="14"/>
      <c r="I4" s="14"/>
    </row>
    <row r="5" spans="3:10" ht="12.75">
      <c r="C5" s="15"/>
      <c r="D5" s="15"/>
      <c r="E5" s="15"/>
      <c r="F5" s="57" t="s">
        <v>146</v>
      </c>
      <c r="G5" s="57"/>
      <c r="H5" s="57"/>
      <c r="I5" s="57"/>
      <c r="J5" s="57"/>
    </row>
    <row r="6" spans="5:9" ht="12.75">
      <c r="E6" s="13"/>
      <c r="F6" s="13"/>
      <c r="G6" s="13"/>
      <c r="H6" s="13"/>
      <c r="I6" s="13"/>
    </row>
    <row r="7" spans="2:7" ht="12.75">
      <c r="B7" s="143" t="s">
        <v>0</v>
      </c>
      <c r="C7" s="143"/>
      <c r="D7" s="143"/>
      <c r="E7" s="143"/>
      <c r="F7" s="143"/>
      <c r="G7" s="143"/>
    </row>
    <row r="8" spans="2:7" ht="12.75" customHeight="1">
      <c r="B8" s="142" t="s">
        <v>147</v>
      </c>
      <c r="C8" s="142"/>
      <c r="D8" s="142"/>
      <c r="E8" s="142"/>
      <c r="F8" s="142"/>
      <c r="G8" s="142"/>
    </row>
    <row r="9" spans="2:7" ht="12.75">
      <c r="B9" s="144" t="s">
        <v>37</v>
      </c>
      <c r="C9" s="144"/>
      <c r="D9" s="144"/>
      <c r="E9" s="144"/>
      <c r="F9" s="144"/>
      <c r="G9" s="144"/>
    </row>
    <row r="10" spans="2:7" ht="12.75">
      <c r="B10" s="144" t="s">
        <v>1</v>
      </c>
      <c r="C10" s="144"/>
      <c r="D10" s="144"/>
      <c r="E10" s="144"/>
      <c r="F10" s="144"/>
      <c r="G10" s="144"/>
    </row>
    <row r="11" spans="2:6" ht="12.75">
      <c r="B11" s="6"/>
      <c r="C11" s="6"/>
      <c r="D11" s="6"/>
      <c r="E11" s="6"/>
      <c r="F11" s="6"/>
    </row>
    <row r="12" ht="12.75">
      <c r="I12" t="s">
        <v>77</v>
      </c>
    </row>
    <row r="13" spans="1:9" ht="24" customHeight="1">
      <c r="A13" s="55" t="s">
        <v>2</v>
      </c>
      <c r="B13" s="56"/>
      <c r="C13" s="55" t="s">
        <v>3</v>
      </c>
      <c r="D13" s="56"/>
      <c r="E13" s="55" t="s">
        <v>4</v>
      </c>
      <c r="F13" s="56"/>
      <c r="G13" s="58" t="s">
        <v>5</v>
      </c>
      <c r="H13" s="58"/>
      <c r="I13" s="1" t="s">
        <v>6</v>
      </c>
    </row>
    <row r="14" spans="1:9" ht="12.75">
      <c r="A14" s="4"/>
      <c r="B14" s="5"/>
      <c r="E14" s="4"/>
      <c r="F14" s="5"/>
      <c r="I14" s="2"/>
    </row>
    <row r="15" spans="1:9" ht="15">
      <c r="A15" s="7" t="s">
        <v>7</v>
      </c>
      <c r="B15" s="8"/>
      <c r="C15" s="48" t="s">
        <v>8</v>
      </c>
      <c r="D15" s="48"/>
      <c r="E15" s="61" t="s">
        <v>65</v>
      </c>
      <c r="F15" s="62"/>
      <c r="G15" s="48" t="s">
        <v>66</v>
      </c>
      <c r="H15" s="48"/>
      <c r="I15" s="11">
        <f>I16+I20+I31</f>
        <v>12374</v>
      </c>
    </row>
    <row r="16" spans="1:9" ht="55.5" customHeight="1">
      <c r="A16" s="49" t="s">
        <v>50</v>
      </c>
      <c r="B16" s="50"/>
      <c r="C16" s="39" t="s">
        <v>9</v>
      </c>
      <c r="D16" s="39"/>
      <c r="E16" s="46" t="s">
        <v>65</v>
      </c>
      <c r="F16" s="47"/>
      <c r="G16" s="39" t="s">
        <v>66</v>
      </c>
      <c r="H16" s="39"/>
      <c r="I16" s="20">
        <v>1030</v>
      </c>
    </row>
    <row r="17" spans="1:9" ht="30" customHeight="1">
      <c r="A17" s="49" t="s">
        <v>10</v>
      </c>
      <c r="B17" s="50"/>
      <c r="C17" s="39" t="s">
        <v>9</v>
      </c>
      <c r="D17" s="39"/>
      <c r="E17" s="46" t="s">
        <v>54</v>
      </c>
      <c r="F17" s="47"/>
      <c r="G17" s="39" t="s">
        <v>66</v>
      </c>
      <c r="H17" s="39"/>
      <c r="I17" s="20">
        <v>1030</v>
      </c>
    </row>
    <row r="18" spans="1:9" ht="27" customHeight="1">
      <c r="A18" s="49" t="s">
        <v>11</v>
      </c>
      <c r="B18" s="50"/>
      <c r="C18" s="39" t="s">
        <v>9</v>
      </c>
      <c r="D18" s="39"/>
      <c r="E18" s="46" t="s">
        <v>55</v>
      </c>
      <c r="F18" s="47"/>
      <c r="G18" s="39" t="s">
        <v>66</v>
      </c>
      <c r="H18" s="39"/>
      <c r="I18" s="20">
        <v>1030</v>
      </c>
    </row>
    <row r="19" spans="1:9" ht="28.5" customHeight="1">
      <c r="A19" s="49" t="s">
        <v>121</v>
      </c>
      <c r="B19" s="50"/>
      <c r="C19" s="39" t="s">
        <v>9</v>
      </c>
      <c r="D19" s="39"/>
      <c r="E19" s="46" t="s">
        <v>55</v>
      </c>
      <c r="F19" s="47"/>
      <c r="G19" s="59">
        <v>120</v>
      </c>
      <c r="H19" s="60"/>
      <c r="I19" s="20">
        <v>1030</v>
      </c>
    </row>
    <row r="20" spans="1:9" ht="82.5" customHeight="1">
      <c r="A20" s="49" t="s">
        <v>51</v>
      </c>
      <c r="B20" s="50"/>
      <c r="C20" s="39" t="s">
        <v>52</v>
      </c>
      <c r="D20" s="39"/>
      <c r="E20" s="46" t="s">
        <v>65</v>
      </c>
      <c r="F20" s="47"/>
      <c r="G20" s="39" t="s">
        <v>66</v>
      </c>
      <c r="H20" s="39"/>
      <c r="I20" s="9">
        <f>SUM(,I28)+I29+I21</f>
        <v>9394</v>
      </c>
    </row>
    <row r="21" spans="1:9" ht="64.5" customHeight="1">
      <c r="A21" s="49" t="s">
        <v>56</v>
      </c>
      <c r="B21" s="50"/>
      <c r="C21" s="39" t="s">
        <v>52</v>
      </c>
      <c r="D21" s="39"/>
      <c r="E21" s="46" t="s">
        <v>54</v>
      </c>
      <c r="F21" s="47"/>
      <c r="G21" s="39" t="s">
        <v>66</v>
      </c>
      <c r="H21" s="39"/>
      <c r="I21" s="9">
        <f>I22</f>
        <v>9249</v>
      </c>
    </row>
    <row r="22" spans="1:9" ht="18" customHeight="1">
      <c r="A22" s="49" t="s">
        <v>12</v>
      </c>
      <c r="B22" s="50"/>
      <c r="C22" s="39" t="s">
        <v>52</v>
      </c>
      <c r="D22" s="39"/>
      <c r="E22" s="46" t="s">
        <v>57</v>
      </c>
      <c r="F22" s="47"/>
      <c r="G22" s="39" t="s">
        <v>66</v>
      </c>
      <c r="H22" s="39"/>
      <c r="I22" s="19">
        <f>SUM(I23:I25)</f>
        <v>9249</v>
      </c>
    </row>
    <row r="23" spans="1:9" ht="27" customHeight="1">
      <c r="A23" s="29" t="s">
        <v>121</v>
      </c>
      <c r="B23" s="30"/>
      <c r="C23" s="33" t="s">
        <v>52</v>
      </c>
      <c r="D23" s="34"/>
      <c r="E23" s="33" t="s">
        <v>57</v>
      </c>
      <c r="F23" s="34"/>
      <c r="G23" s="33" t="s">
        <v>114</v>
      </c>
      <c r="H23" s="34"/>
      <c r="I23" s="19">
        <v>7632</v>
      </c>
    </row>
    <row r="24" spans="1:9" ht="26.25" customHeight="1">
      <c r="A24" s="29" t="s">
        <v>122</v>
      </c>
      <c r="B24" s="30"/>
      <c r="C24" s="33" t="s">
        <v>52</v>
      </c>
      <c r="D24" s="34"/>
      <c r="E24" s="33" t="s">
        <v>57</v>
      </c>
      <c r="F24" s="34"/>
      <c r="G24" s="33" t="s">
        <v>118</v>
      </c>
      <c r="H24" s="34"/>
      <c r="I24" s="19">
        <v>1613.5</v>
      </c>
    </row>
    <row r="25" spans="1:9" ht="22.5" customHeight="1">
      <c r="A25" s="49" t="s">
        <v>123</v>
      </c>
      <c r="B25" s="50"/>
      <c r="C25" s="39" t="s">
        <v>52</v>
      </c>
      <c r="D25" s="39"/>
      <c r="E25" s="46" t="s">
        <v>57</v>
      </c>
      <c r="F25" s="47"/>
      <c r="G25" s="59">
        <v>850</v>
      </c>
      <c r="H25" s="60"/>
      <c r="I25" s="9">
        <v>3.5</v>
      </c>
    </row>
    <row r="26" spans="1:9" ht="28.5" customHeight="1">
      <c r="A26" s="77" t="s">
        <v>27</v>
      </c>
      <c r="B26" s="107"/>
      <c r="C26" s="33" t="s">
        <v>52</v>
      </c>
      <c r="D26" s="34"/>
      <c r="E26" s="33" t="s">
        <v>90</v>
      </c>
      <c r="F26" s="34"/>
      <c r="G26" s="33" t="s">
        <v>66</v>
      </c>
      <c r="H26" s="34"/>
      <c r="I26" s="12">
        <v>140</v>
      </c>
    </row>
    <row r="27" spans="1:9" ht="41.25" customHeight="1">
      <c r="A27" s="51" t="s">
        <v>132</v>
      </c>
      <c r="B27" s="116"/>
      <c r="C27" s="39" t="s">
        <v>52</v>
      </c>
      <c r="D27" s="39"/>
      <c r="E27" s="46" t="s">
        <v>98</v>
      </c>
      <c r="F27" s="47"/>
      <c r="G27" s="39" t="s">
        <v>66</v>
      </c>
      <c r="H27" s="39"/>
      <c r="I27" s="19">
        <v>140</v>
      </c>
    </row>
    <row r="28" spans="1:9" ht="28.5" customHeight="1">
      <c r="A28" s="29" t="s">
        <v>122</v>
      </c>
      <c r="B28" s="30"/>
      <c r="C28" s="39" t="s">
        <v>52</v>
      </c>
      <c r="D28" s="39"/>
      <c r="E28" s="46" t="s">
        <v>98</v>
      </c>
      <c r="F28" s="47"/>
      <c r="G28" s="59">
        <v>240</v>
      </c>
      <c r="H28" s="60"/>
      <c r="I28" s="9">
        <v>140</v>
      </c>
    </row>
    <row r="29" spans="1:9" ht="69.75" customHeight="1">
      <c r="A29" s="29" t="s">
        <v>149</v>
      </c>
      <c r="B29" s="30"/>
      <c r="C29" s="33" t="s">
        <v>52</v>
      </c>
      <c r="D29" s="34"/>
      <c r="E29" s="33" t="s">
        <v>148</v>
      </c>
      <c r="F29" s="34"/>
      <c r="G29" s="33" t="s">
        <v>66</v>
      </c>
      <c r="H29" s="34"/>
      <c r="I29" s="9">
        <v>5</v>
      </c>
    </row>
    <row r="30" spans="1:9" ht="30" customHeight="1">
      <c r="A30" s="29" t="s">
        <v>131</v>
      </c>
      <c r="B30" s="30"/>
      <c r="C30" s="33" t="s">
        <v>52</v>
      </c>
      <c r="D30" s="34"/>
      <c r="E30" s="33" t="s">
        <v>148</v>
      </c>
      <c r="F30" s="34"/>
      <c r="G30" s="55">
        <v>240</v>
      </c>
      <c r="H30" s="56"/>
      <c r="I30" s="9">
        <v>5</v>
      </c>
    </row>
    <row r="31" spans="1:9" ht="22.5" customHeight="1">
      <c r="A31" s="140" t="s">
        <v>75</v>
      </c>
      <c r="B31" s="141"/>
      <c r="C31" s="26" t="s">
        <v>97</v>
      </c>
      <c r="D31" s="26"/>
      <c r="E31" s="46" t="s">
        <v>65</v>
      </c>
      <c r="F31" s="47"/>
      <c r="G31" s="39" t="s">
        <v>66</v>
      </c>
      <c r="H31" s="39"/>
      <c r="I31" s="9">
        <f>I32</f>
        <v>1950</v>
      </c>
    </row>
    <row r="32" spans="1:9" ht="42.75" customHeight="1">
      <c r="A32" s="140" t="s">
        <v>76</v>
      </c>
      <c r="B32" s="141"/>
      <c r="C32" s="39" t="s">
        <v>97</v>
      </c>
      <c r="D32" s="39"/>
      <c r="E32" s="46" t="s">
        <v>73</v>
      </c>
      <c r="F32" s="47"/>
      <c r="G32" s="39" t="s">
        <v>66</v>
      </c>
      <c r="H32" s="39"/>
      <c r="I32" s="9">
        <f>I33</f>
        <v>1950</v>
      </c>
    </row>
    <row r="33" spans="1:9" ht="41.25" customHeight="1">
      <c r="A33" s="140" t="s">
        <v>100</v>
      </c>
      <c r="B33" s="141"/>
      <c r="C33" s="39" t="s">
        <v>97</v>
      </c>
      <c r="D33" s="39"/>
      <c r="E33" s="46" t="s">
        <v>74</v>
      </c>
      <c r="F33" s="47"/>
      <c r="G33" s="39" t="s">
        <v>66</v>
      </c>
      <c r="H33" s="39"/>
      <c r="I33" s="9">
        <f>SUM(I34:I36)</f>
        <v>1950</v>
      </c>
    </row>
    <row r="34" spans="1:9" ht="27" customHeight="1">
      <c r="A34" s="29" t="s">
        <v>122</v>
      </c>
      <c r="B34" s="30"/>
      <c r="C34" s="39" t="s">
        <v>97</v>
      </c>
      <c r="D34" s="39"/>
      <c r="E34" s="46" t="s">
        <v>74</v>
      </c>
      <c r="F34" s="47"/>
      <c r="G34" s="39" t="s">
        <v>118</v>
      </c>
      <c r="H34" s="39"/>
      <c r="I34" s="9">
        <v>1622</v>
      </c>
    </row>
    <row r="35" spans="1:9" ht="45.75" customHeight="1">
      <c r="A35" s="98" t="s">
        <v>144</v>
      </c>
      <c r="B35" s="99"/>
      <c r="C35" s="33" t="s">
        <v>97</v>
      </c>
      <c r="D35" s="34"/>
      <c r="E35" s="33" t="s">
        <v>74</v>
      </c>
      <c r="F35" s="34"/>
      <c r="G35" s="33" t="s">
        <v>138</v>
      </c>
      <c r="H35" s="34"/>
      <c r="I35" s="9">
        <v>200</v>
      </c>
    </row>
    <row r="36" spans="1:9" ht="27" customHeight="1">
      <c r="A36" s="35" t="s">
        <v>123</v>
      </c>
      <c r="B36" s="36"/>
      <c r="C36" s="33" t="s">
        <v>97</v>
      </c>
      <c r="D36" s="34"/>
      <c r="E36" s="33" t="s">
        <v>74</v>
      </c>
      <c r="F36" s="34"/>
      <c r="G36" s="33" t="s">
        <v>124</v>
      </c>
      <c r="H36" s="34"/>
      <c r="I36" s="9">
        <v>128</v>
      </c>
    </row>
    <row r="37" spans="1:9" ht="27.75" customHeight="1">
      <c r="A37" s="40" t="s">
        <v>13</v>
      </c>
      <c r="B37" s="41"/>
      <c r="C37" s="48" t="s">
        <v>14</v>
      </c>
      <c r="D37" s="48"/>
      <c r="E37" s="61" t="s">
        <v>65</v>
      </c>
      <c r="F37" s="62"/>
      <c r="G37" s="48" t="s">
        <v>66</v>
      </c>
      <c r="H37" s="48"/>
      <c r="I37" s="16">
        <f>SUM(I38+I42)</f>
        <v>150</v>
      </c>
    </row>
    <row r="38" spans="1:9" ht="52.5" customHeight="1">
      <c r="A38" s="95" t="s">
        <v>91</v>
      </c>
      <c r="B38" s="96"/>
      <c r="C38" s="33" t="s">
        <v>53</v>
      </c>
      <c r="D38" s="34"/>
      <c r="E38" s="46" t="s">
        <v>65</v>
      </c>
      <c r="F38" s="47"/>
      <c r="G38" s="39" t="s">
        <v>66</v>
      </c>
      <c r="H38" s="39"/>
      <c r="I38" s="9">
        <v>50</v>
      </c>
    </row>
    <row r="39" spans="1:9" ht="47.25" customHeight="1">
      <c r="A39" s="49" t="s">
        <v>135</v>
      </c>
      <c r="B39" s="50"/>
      <c r="C39" s="39" t="s">
        <v>53</v>
      </c>
      <c r="D39" s="39"/>
      <c r="E39" s="59">
        <v>2180000</v>
      </c>
      <c r="F39" s="60"/>
      <c r="G39" s="39" t="s">
        <v>66</v>
      </c>
      <c r="H39" s="39"/>
      <c r="I39" s="9">
        <v>50</v>
      </c>
    </row>
    <row r="40" spans="1:9" ht="53.25" customHeight="1">
      <c r="A40" s="49" t="s">
        <v>15</v>
      </c>
      <c r="B40" s="50"/>
      <c r="C40" s="39" t="s">
        <v>53</v>
      </c>
      <c r="D40" s="39"/>
      <c r="E40" s="59">
        <v>2180100</v>
      </c>
      <c r="F40" s="60"/>
      <c r="G40" s="39" t="s">
        <v>66</v>
      </c>
      <c r="H40" s="39"/>
      <c r="I40" s="9">
        <v>50</v>
      </c>
    </row>
    <row r="41" spans="1:9" ht="30" customHeight="1">
      <c r="A41" s="29" t="s">
        <v>122</v>
      </c>
      <c r="B41" s="30"/>
      <c r="C41" s="25" t="s">
        <v>53</v>
      </c>
      <c r="D41" s="25"/>
      <c r="E41" s="55">
        <v>2180100</v>
      </c>
      <c r="F41" s="56"/>
      <c r="G41" s="33" t="s">
        <v>118</v>
      </c>
      <c r="H41" s="34"/>
      <c r="I41" s="12">
        <v>50</v>
      </c>
    </row>
    <row r="42" spans="1:9" ht="40.5" customHeight="1">
      <c r="A42" s="51" t="s">
        <v>67</v>
      </c>
      <c r="B42" s="52"/>
      <c r="C42" s="33" t="s">
        <v>68</v>
      </c>
      <c r="D42" s="34"/>
      <c r="E42" s="46" t="s">
        <v>65</v>
      </c>
      <c r="F42" s="47"/>
      <c r="G42" s="39" t="s">
        <v>66</v>
      </c>
      <c r="H42" s="39"/>
      <c r="I42" s="9">
        <v>100</v>
      </c>
    </row>
    <row r="43" spans="1:10" ht="52.5" customHeight="1">
      <c r="A43" s="51" t="s">
        <v>60</v>
      </c>
      <c r="B43" s="52"/>
      <c r="C43" s="33" t="s">
        <v>68</v>
      </c>
      <c r="D43" s="34"/>
      <c r="E43" s="55">
        <v>2470000</v>
      </c>
      <c r="F43" s="56"/>
      <c r="G43" s="33" t="s">
        <v>66</v>
      </c>
      <c r="H43" s="34"/>
      <c r="I43" s="9">
        <v>100</v>
      </c>
      <c r="J43" s="23"/>
    </row>
    <row r="44" spans="1:10" ht="28.5" customHeight="1">
      <c r="A44" s="29" t="s">
        <v>122</v>
      </c>
      <c r="B44" s="30"/>
      <c r="C44" s="33" t="s">
        <v>68</v>
      </c>
      <c r="D44" s="34"/>
      <c r="E44" s="55">
        <v>2470000</v>
      </c>
      <c r="F44" s="56"/>
      <c r="G44" s="33" t="s">
        <v>118</v>
      </c>
      <c r="H44" s="34"/>
      <c r="I44" s="9">
        <v>100</v>
      </c>
      <c r="J44" s="23"/>
    </row>
    <row r="45" spans="1:10" ht="25.5" customHeight="1">
      <c r="A45" s="40" t="s">
        <v>16</v>
      </c>
      <c r="B45" s="41"/>
      <c r="C45" s="48" t="s">
        <v>39</v>
      </c>
      <c r="D45" s="48"/>
      <c r="E45" s="61" t="s">
        <v>65</v>
      </c>
      <c r="F45" s="62"/>
      <c r="G45" s="48" t="s">
        <v>66</v>
      </c>
      <c r="H45" s="48"/>
      <c r="I45" s="24">
        <f>SUM(I57)+I46</f>
        <v>19693.6</v>
      </c>
      <c r="J45" s="23"/>
    </row>
    <row r="46" spans="1:10" ht="22.5" customHeight="1">
      <c r="A46" s="44" t="s">
        <v>103</v>
      </c>
      <c r="B46" s="45"/>
      <c r="C46" s="42" t="s">
        <v>104</v>
      </c>
      <c r="D46" s="43"/>
      <c r="E46" s="42" t="s">
        <v>65</v>
      </c>
      <c r="F46" s="43"/>
      <c r="G46" s="42" t="s">
        <v>66</v>
      </c>
      <c r="H46" s="43"/>
      <c r="I46" s="22">
        <f>I53+I47+I51+I49</f>
        <v>15873.6</v>
      </c>
      <c r="J46" s="23"/>
    </row>
    <row r="47" spans="1:10" ht="92.25" customHeight="1">
      <c r="A47" s="114" t="s">
        <v>160</v>
      </c>
      <c r="B47" s="115"/>
      <c r="C47" s="37" t="s">
        <v>104</v>
      </c>
      <c r="D47" s="38"/>
      <c r="E47" s="37" t="s">
        <v>117</v>
      </c>
      <c r="F47" s="38"/>
      <c r="G47" s="37" t="s">
        <v>66</v>
      </c>
      <c r="H47" s="38"/>
      <c r="I47" s="22">
        <f>I48</f>
        <v>4371.6</v>
      </c>
      <c r="J47" s="23"/>
    </row>
    <row r="48" spans="1:10" ht="32.25" customHeight="1">
      <c r="A48" s="31" t="s">
        <v>143</v>
      </c>
      <c r="B48" s="32"/>
      <c r="C48" s="37" t="s">
        <v>104</v>
      </c>
      <c r="D48" s="38"/>
      <c r="E48" s="37" t="s">
        <v>117</v>
      </c>
      <c r="F48" s="38"/>
      <c r="G48" s="37" t="s">
        <v>141</v>
      </c>
      <c r="H48" s="38"/>
      <c r="I48" s="22">
        <v>4371.6</v>
      </c>
      <c r="J48" s="23"/>
    </row>
    <row r="49" spans="1:10" ht="117" customHeight="1">
      <c r="A49" s="31" t="s">
        <v>105</v>
      </c>
      <c r="B49" s="32"/>
      <c r="C49" s="37" t="s">
        <v>104</v>
      </c>
      <c r="D49" s="38"/>
      <c r="E49" s="37" t="s">
        <v>115</v>
      </c>
      <c r="F49" s="38"/>
      <c r="G49" s="37" t="s">
        <v>66</v>
      </c>
      <c r="H49" s="38"/>
      <c r="I49" s="22">
        <f>SUM(I50)</f>
        <v>252</v>
      </c>
      <c r="J49" s="23"/>
    </row>
    <row r="50" spans="1:10" ht="32.25" customHeight="1">
      <c r="A50" s="29" t="s">
        <v>122</v>
      </c>
      <c r="B50" s="30"/>
      <c r="C50" s="37" t="s">
        <v>104</v>
      </c>
      <c r="D50" s="38"/>
      <c r="E50" s="37" t="s">
        <v>115</v>
      </c>
      <c r="F50" s="38"/>
      <c r="G50" s="37" t="s">
        <v>118</v>
      </c>
      <c r="H50" s="38"/>
      <c r="I50" s="22">
        <v>252</v>
      </c>
      <c r="J50" s="23"/>
    </row>
    <row r="51" spans="1:9" ht="27.75" customHeight="1">
      <c r="A51" s="44" t="s">
        <v>150</v>
      </c>
      <c r="B51" s="45"/>
      <c r="C51" s="42" t="s">
        <v>104</v>
      </c>
      <c r="D51" s="43"/>
      <c r="E51" s="42" t="s">
        <v>152</v>
      </c>
      <c r="F51" s="43"/>
      <c r="G51" s="42" t="s">
        <v>66</v>
      </c>
      <c r="H51" s="43"/>
      <c r="I51" s="22">
        <f>SUM(I52)</f>
        <v>4519</v>
      </c>
    </row>
    <row r="52" spans="1:9" ht="29.25" customHeight="1">
      <c r="A52" s="29" t="s">
        <v>122</v>
      </c>
      <c r="B52" s="30"/>
      <c r="C52" s="42" t="s">
        <v>104</v>
      </c>
      <c r="D52" s="43"/>
      <c r="E52" s="42" t="s">
        <v>152</v>
      </c>
      <c r="F52" s="43"/>
      <c r="G52" s="42" t="s">
        <v>118</v>
      </c>
      <c r="H52" s="43"/>
      <c r="I52" s="22">
        <v>4519</v>
      </c>
    </row>
    <row r="53" spans="1:9" ht="68.25" customHeight="1">
      <c r="A53" s="114" t="s">
        <v>140</v>
      </c>
      <c r="B53" s="115"/>
      <c r="C53" s="37" t="s">
        <v>104</v>
      </c>
      <c r="D53" s="38"/>
      <c r="E53" s="37" t="s">
        <v>116</v>
      </c>
      <c r="F53" s="38"/>
      <c r="G53" s="37" t="s">
        <v>66</v>
      </c>
      <c r="H53" s="38"/>
      <c r="I53" s="22">
        <f>I54+I56</f>
        <v>6731</v>
      </c>
    </row>
    <row r="54" spans="1:9" ht="30" customHeight="1">
      <c r="A54" s="29" t="s">
        <v>122</v>
      </c>
      <c r="B54" s="30"/>
      <c r="C54" s="37" t="s">
        <v>104</v>
      </c>
      <c r="D54" s="38"/>
      <c r="E54" s="37" t="s">
        <v>151</v>
      </c>
      <c r="F54" s="38"/>
      <c r="G54" s="37" t="s">
        <v>118</v>
      </c>
      <c r="H54" s="38"/>
      <c r="I54" s="22">
        <v>6231</v>
      </c>
    </row>
    <row r="55" spans="1:9" ht="53.25" customHeight="1">
      <c r="A55" s="29" t="s">
        <v>153</v>
      </c>
      <c r="B55" s="30"/>
      <c r="C55" s="37" t="s">
        <v>104</v>
      </c>
      <c r="D55" s="38"/>
      <c r="E55" s="37" t="s">
        <v>154</v>
      </c>
      <c r="F55" s="38"/>
      <c r="G55" s="37" t="s">
        <v>66</v>
      </c>
      <c r="H55" s="38"/>
      <c r="I55" s="22">
        <f>SUM(I56)</f>
        <v>500</v>
      </c>
    </row>
    <row r="56" spans="1:9" ht="30" customHeight="1">
      <c r="A56" s="29" t="s">
        <v>122</v>
      </c>
      <c r="B56" s="30"/>
      <c r="C56" s="37" t="s">
        <v>104</v>
      </c>
      <c r="D56" s="38"/>
      <c r="E56" s="37" t="s">
        <v>154</v>
      </c>
      <c r="F56" s="38"/>
      <c r="G56" s="37" t="s">
        <v>118</v>
      </c>
      <c r="H56" s="38"/>
      <c r="I56" s="22">
        <v>500</v>
      </c>
    </row>
    <row r="57" spans="1:9" ht="32.25" customHeight="1">
      <c r="A57" s="49" t="s">
        <v>17</v>
      </c>
      <c r="B57" s="50"/>
      <c r="C57" s="39" t="s">
        <v>40</v>
      </c>
      <c r="D57" s="39"/>
      <c r="E57" s="46" t="s">
        <v>65</v>
      </c>
      <c r="F57" s="47"/>
      <c r="G57" s="39" t="s">
        <v>66</v>
      </c>
      <c r="H57" s="39"/>
      <c r="I57" s="9">
        <f>I58+I66</f>
        <v>3820</v>
      </c>
    </row>
    <row r="58" spans="1:9" ht="44.25" customHeight="1">
      <c r="A58" s="49" t="s">
        <v>70</v>
      </c>
      <c r="B58" s="117"/>
      <c r="C58" s="39" t="s">
        <v>40</v>
      </c>
      <c r="D58" s="39"/>
      <c r="E58" s="46" t="s">
        <v>71</v>
      </c>
      <c r="F58" s="47"/>
      <c r="G58" s="39" t="s">
        <v>66</v>
      </c>
      <c r="H58" s="39"/>
      <c r="I58" s="9">
        <f>I59+I63</f>
        <v>2640</v>
      </c>
    </row>
    <row r="59" spans="1:9" ht="27.75" customHeight="1">
      <c r="A59" s="51" t="s">
        <v>32</v>
      </c>
      <c r="B59" s="116"/>
      <c r="C59" s="39" t="s">
        <v>40</v>
      </c>
      <c r="D59" s="39"/>
      <c r="E59" s="46" t="s">
        <v>72</v>
      </c>
      <c r="F59" s="47"/>
      <c r="G59" s="63" t="s">
        <v>66</v>
      </c>
      <c r="H59" s="58"/>
      <c r="I59" s="12">
        <f>SUM(I60:I62)</f>
        <v>2635</v>
      </c>
    </row>
    <row r="60" spans="1:9" ht="27.75" customHeight="1">
      <c r="A60" s="29" t="s">
        <v>126</v>
      </c>
      <c r="B60" s="30"/>
      <c r="C60" s="33" t="s">
        <v>40</v>
      </c>
      <c r="D60" s="34"/>
      <c r="E60" s="33" t="s">
        <v>72</v>
      </c>
      <c r="F60" s="34"/>
      <c r="G60" s="33" t="s">
        <v>125</v>
      </c>
      <c r="H60" s="34"/>
      <c r="I60" s="9">
        <v>2187</v>
      </c>
    </row>
    <row r="61" spans="1:9" ht="27.75" customHeight="1">
      <c r="A61" s="29" t="s">
        <v>122</v>
      </c>
      <c r="B61" s="30"/>
      <c r="C61" s="33" t="s">
        <v>40</v>
      </c>
      <c r="D61" s="34"/>
      <c r="E61" s="33" t="s">
        <v>72</v>
      </c>
      <c r="F61" s="34"/>
      <c r="G61" s="33" t="s">
        <v>118</v>
      </c>
      <c r="H61" s="34"/>
      <c r="I61" s="9">
        <v>446</v>
      </c>
    </row>
    <row r="62" spans="1:9" ht="27.75" customHeight="1">
      <c r="A62" s="49" t="s">
        <v>123</v>
      </c>
      <c r="B62" s="50"/>
      <c r="C62" s="39" t="s">
        <v>40</v>
      </c>
      <c r="D62" s="39"/>
      <c r="E62" s="46" t="s">
        <v>72</v>
      </c>
      <c r="F62" s="47"/>
      <c r="G62" s="63" t="s">
        <v>124</v>
      </c>
      <c r="H62" s="58"/>
      <c r="I62" s="9">
        <v>2</v>
      </c>
    </row>
    <row r="63" spans="1:9" ht="27" customHeight="1">
      <c r="A63" s="77" t="s">
        <v>27</v>
      </c>
      <c r="B63" s="107"/>
      <c r="C63" s="33" t="s">
        <v>40</v>
      </c>
      <c r="D63" s="34"/>
      <c r="E63" s="33" t="s">
        <v>90</v>
      </c>
      <c r="F63" s="34"/>
      <c r="G63" s="33" t="s">
        <v>66</v>
      </c>
      <c r="H63" s="34"/>
      <c r="I63" s="12">
        <v>5</v>
      </c>
    </row>
    <row r="64" spans="1:9" ht="38.25" customHeight="1">
      <c r="A64" s="51" t="s">
        <v>133</v>
      </c>
      <c r="B64" s="116"/>
      <c r="C64" s="33" t="s">
        <v>40</v>
      </c>
      <c r="D64" s="34"/>
      <c r="E64" s="33" t="s">
        <v>98</v>
      </c>
      <c r="F64" s="34"/>
      <c r="G64" s="33" t="s">
        <v>66</v>
      </c>
      <c r="H64" s="34"/>
      <c r="I64" s="12">
        <v>5</v>
      </c>
    </row>
    <row r="65" spans="1:9" ht="29.25" customHeight="1">
      <c r="A65" s="29" t="s">
        <v>122</v>
      </c>
      <c r="B65" s="30"/>
      <c r="C65" s="33" t="s">
        <v>40</v>
      </c>
      <c r="D65" s="34"/>
      <c r="E65" s="33" t="s">
        <v>98</v>
      </c>
      <c r="F65" s="34"/>
      <c r="G65" s="33" t="s">
        <v>118</v>
      </c>
      <c r="H65" s="34"/>
      <c r="I65" s="9">
        <v>5</v>
      </c>
    </row>
    <row r="66" spans="1:9" ht="30.75" customHeight="1">
      <c r="A66" s="58" t="s">
        <v>99</v>
      </c>
      <c r="B66" s="113"/>
      <c r="C66" s="63" t="s">
        <v>40</v>
      </c>
      <c r="D66" s="63"/>
      <c r="E66" s="97">
        <v>3380000</v>
      </c>
      <c r="F66" s="97"/>
      <c r="G66" s="39" t="s">
        <v>66</v>
      </c>
      <c r="H66" s="39"/>
      <c r="I66" s="12">
        <f>I67+I68</f>
        <v>1180</v>
      </c>
    </row>
    <row r="67" spans="1:9" ht="27" customHeight="1">
      <c r="A67" s="29" t="s">
        <v>122</v>
      </c>
      <c r="B67" s="30"/>
      <c r="C67" s="63" t="s">
        <v>40</v>
      </c>
      <c r="D67" s="63"/>
      <c r="E67" s="97">
        <v>3380000</v>
      </c>
      <c r="F67" s="97"/>
      <c r="G67" s="55">
        <v>240</v>
      </c>
      <c r="H67" s="56"/>
      <c r="I67" s="12">
        <v>250</v>
      </c>
    </row>
    <row r="68" spans="1:9" ht="31.5" customHeight="1">
      <c r="A68" s="29" t="s">
        <v>155</v>
      </c>
      <c r="B68" s="145"/>
      <c r="C68" s="33" t="s">
        <v>40</v>
      </c>
      <c r="D68" s="34"/>
      <c r="E68" s="55">
        <v>3381000</v>
      </c>
      <c r="F68" s="56"/>
      <c r="G68" s="33" t="s">
        <v>66</v>
      </c>
      <c r="H68" s="34"/>
      <c r="I68" s="12">
        <f>SUM(I69)</f>
        <v>930</v>
      </c>
    </row>
    <row r="69" spans="1:9" ht="27.75" customHeight="1">
      <c r="A69" s="29" t="s">
        <v>122</v>
      </c>
      <c r="B69" s="30"/>
      <c r="C69" s="33" t="s">
        <v>40</v>
      </c>
      <c r="D69" s="34"/>
      <c r="E69" s="55">
        <v>3381000</v>
      </c>
      <c r="F69" s="56"/>
      <c r="G69" s="55">
        <v>240</v>
      </c>
      <c r="H69" s="56"/>
      <c r="I69" s="12">
        <v>930</v>
      </c>
    </row>
    <row r="70" spans="1:9" ht="12.75" customHeight="1">
      <c r="A70" s="133" t="s">
        <v>18</v>
      </c>
      <c r="B70" s="134"/>
      <c r="C70" s="100" t="s">
        <v>19</v>
      </c>
      <c r="D70" s="101"/>
      <c r="E70" s="100" t="s">
        <v>65</v>
      </c>
      <c r="F70" s="101"/>
      <c r="G70" s="68" t="s">
        <v>66</v>
      </c>
      <c r="H70" s="69"/>
      <c r="I70" s="123">
        <f>SUM(I72+I88+I92+I103)</f>
        <v>32262.4</v>
      </c>
    </row>
    <row r="71" spans="1:9" ht="12.75">
      <c r="A71" s="135"/>
      <c r="B71" s="136"/>
      <c r="C71" s="61"/>
      <c r="D71" s="62"/>
      <c r="E71" s="61"/>
      <c r="F71" s="62"/>
      <c r="G71" s="70"/>
      <c r="H71" s="71"/>
      <c r="I71" s="124"/>
    </row>
    <row r="72" spans="1:9" ht="7.5" customHeight="1">
      <c r="A72" s="108" t="s">
        <v>20</v>
      </c>
      <c r="B72" s="109"/>
      <c r="C72" s="64" t="s">
        <v>21</v>
      </c>
      <c r="D72" s="65"/>
      <c r="E72" s="64" t="s">
        <v>65</v>
      </c>
      <c r="F72" s="65"/>
      <c r="G72" s="72" t="s">
        <v>66</v>
      </c>
      <c r="H72" s="73"/>
      <c r="I72" s="125">
        <f>SUM(I74)+I79+I86</f>
        <v>6297.4</v>
      </c>
    </row>
    <row r="73" spans="1:9" ht="19.5" customHeight="1">
      <c r="A73" s="110"/>
      <c r="B73" s="111"/>
      <c r="C73" s="46"/>
      <c r="D73" s="47"/>
      <c r="E73" s="46"/>
      <c r="F73" s="47"/>
      <c r="G73" s="59"/>
      <c r="H73" s="60"/>
      <c r="I73" s="126"/>
    </row>
    <row r="74" spans="1:9" ht="19.5" customHeight="1">
      <c r="A74" s="49" t="s">
        <v>78</v>
      </c>
      <c r="B74" s="50"/>
      <c r="C74" s="39" t="s">
        <v>21</v>
      </c>
      <c r="D74" s="39"/>
      <c r="E74" s="59">
        <v>3500000</v>
      </c>
      <c r="F74" s="60"/>
      <c r="G74" s="53" t="s">
        <v>66</v>
      </c>
      <c r="H74" s="54"/>
      <c r="I74" s="19">
        <f>I75+I78</f>
        <v>3820</v>
      </c>
    </row>
    <row r="75" spans="1:9" ht="26.25" customHeight="1">
      <c r="A75" s="49" t="s">
        <v>79</v>
      </c>
      <c r="B75" s="50"/>
      <c r="C75" s="39" t="s">
        <v>21</v>
      </c>
      <c r="D75" s="39"/>
      <c r="E75" s="59">
        <v>3500300</v>
      </c>
      <c r="F75" s="60"/>
      <c r="G75" s="53" t="s">
        <v>66</v>
      </c>
      <c r="H75" s="54"/>
      <c r="I75" s="19">
        <f>I76+I77</f>
        <v>2820</v>
      </c>
    </row>
    <row r="76" spans="1:9" ht="27.75" customHeight="1">
      <c r="A76" s="29" t="s">
        <v>122</v>
      </c>
      <c r="B76" s="30"/>
      <c r="C76" s="39" t="s">
        <v>21</v>
      </c>
      <c r="D76" s="39"/>
      <c r="E76" s="59">
        <v>3500300</v>
      </c>
      <c r="F76" s="60"/>
      <c r="G76" s="74">
        <v>240</v>
      </c>
      <c r="H76" s="74"/>
      <c r="I76" s="9">
        <v>2220</v>
      </c>
    </row>
    <row r="77" spans="1:9" ht="50.25" customHeight="1">
      <c r="A77" s="31" t="s">
        <v>142</v>
      </c>
      <c r="B77" s="32"/>
      <c r="C77" s="33" t="s">
        <v>21</v>
      </c>
      <c r="D77" s="34"/>
      <c r="E77" s="55">
        <v>3500300</v>
      </c>
      <c r="F77" s="56"/>
      <c r="G77" s="55">
        <v>831</v>
      </c>
      <c r="H77" s="56"/>
      <c r="I77" s="9">
        <v>600</v>
      </c>
    </row>
    <row r="78" spans="1:9" ht="57.75" customHeight="1">
      <c r="A78" s="31" t="s">
        <v>156</v>
      </c>
      <c r="B78" s="32"/>
      <c r="C78" s="33" t="s">
        <v>21</v>
      </c>
      <c r="D78" s="34"/>
      <c r="E78" s="55">
        <v>3500400</v>
      </c>
      <c r="F78" s="56"/>
      <c r="G78" s="55">
        <v>240</v>
      </c>
      <c r="H78" s="56"/>
      <c r="I78" s="9">
        <v>1000</v>
      </c>
    </row>
    <row r="79" spans="1:9" ht="54" customHeight="1">
      <c r="A79" s="29" t="s">
        <v>106</v>
      </c>
      <c r="B79" s="30"/>
      <c r="C79" s="39" t="s">
        <v>21</v>
      </c>
      <c r="D79" s="39"/>
      <c r="E79" s="33" t="s">
        <v>107</v>
      </c>
      <c r="F79" s="34"/>
      <c r="G79" s="53" t="s">
        <v>66</v>
      </c>
      <c r="H79" s="54"/>
      <c r="I79" s="9">
        <f>I81+I83</f>
        <v>1119</v>
      </c>
    </row>
    <row r="80" spans="1:9" ht="72" customHeight="1">
      <c r="A80" s="29" t="s">
        <v>108</v>
      </c>
      <c r="B80" s="30"/>
      <c r="C80" s="33" t="s">
        <v>21</v>
      </c>
      <c r="D80" s="34"/>
      <c r="E80" s="33" t="s">
        <v>109</v>
      </c>
      <c r="F80" s="34"/>
      <c r="G80" s="53" t="s">
        <v>66</v>
      </c>
      <c r="H80" s="54"/>
      <c r="I80" s="9">
        <f>SUM(I81+I83)</f>
        <v>1119</v>
      </c>
    </row>
    <row r="81" spans="1:9" ht="55.5" customHeight="1">
      <c r="A81" s="29" t="s">
        <v>110</v>
      </c>
      <c r="B81" s="30"/>
      <c r="C81" s="39" t="s">
        <v>21</v>
      </c>
      <c r="D81" s="39"/>
      <c r="E81" s="33" t="s">
        <v>111</v>
      </c>
      <c r="F81" s="34"/>
      <c r="G81" s="53" t="s">
        <v>66</v>
      </c>
      <c r="H81" s="54"/>
      <c r="I81" s="9">
        <f>SUM(I82)</f>
        <v>186.3</v>
      </c>
    </row>
    <row r="82" spans="1:9" ht="37.5" customHeight="1">
      <c r="A82" s="31" t="s">
        <v>143</v>
      </c>
      <c r="B82" s="32"/>
      <c r="C82" s="39" t="s">
        <v>21</v>
      </c>
      <c r="D82" s="39"/>
      <c r="E82" s="33" t="s">
        <v>111</v>
      </c>
      <c r="F82" s="34"/>
      <c r="G82" s="55">
        <v>410</v>
      </c>
      <c r="H82" s="56"/>
      <c r="I82" s="9">
        <v>186.3</v>
      </c>
    </row>
    <row r="83" spans="1:9" ht="51.75" customHeight="1">
      <c r="A83" s="29" t="s">
        <v>112</v>
      </c>
      <c r="B83" s="30"/>
      <c r="C83" s="33" t="s">
        <v>21</v>
      </c>
      <c r="D83" s="34"/>
      <c r="E83" s="33" t="s">
        <v>113</v>
      </c>
      <c r="F83" s="34"/>
      <c r="G83" s="53" t="s">
        <v>66</v>
      </c>
      <c r="H83" s="54"/>
      <c r="I83" s="9">
        <v>932.7</v>
      </c>
    </row>
    <row r="84" spans="1:9" ht="34.5" customHeight="1">
      <c r="A84" s="31" t="s">
        <v>143</v>
      </c>
      <c r="B84" s="32"/>
      <c r="C84" s="33" t="s">
        <v>21</v>
      </c>
      <c r="D84" s="34"/>
      <c r="E84" s="33" t="s">
        <v>113</v>
      </c>
      <c r="F84" s="34"/>
      <c r="G84" s="55">
        <v>410</v>
      </c>
      <c r="H84" s="56"/>
      <c r="I84" s="9">
        <v>932.7</v>
      </c>
    </row>
    <row r="85" spans="1:9" ht="27.75" customHeight="1">
      <c r="A85" s="29" t="s">
        <v>27</v>
      </c>
      <c r="B85" s="30"/>
      <c r="C85" s="33" t="s">
        <v>21</v>
      </c>
      <c r="D85" s="34"/>
      <c r="E85" s="55">
        <v>7950000</v>
      </c>
      <c r="F85" s="56"/>
      <c r="G85" s="66" t="s">
        <v>66</v>
      </c>
      <c r="H85" s="67"/>
      <c r="I85" s="9">
        <f>SUM(I86)</f>
        <v>1358.4</v>
      </c>
    </row>
    <row r="86" spans="1:9" ht="52.5" customHeight="1">
      <c r="A86" s="75" t="s">
        <v>161</v>
      </c>
      <c r="B86" s="76"/>
      <c r="C86" s="39" t="s">
        <v>21</v>
      </c>
      <c r="D86" s="39"/>
      <c r="E86" s="55">
        <v>7950304</v>
      </c>
      <c r="F86" s="56"/>
      <c r="G86" s="53" t="s">
        <v>66</v>
      </c>
      <c r="H86" s="54"/>
      <c r="I86" s="9">
        <f>SUM(I87)</f>
        <v>1358.4</v>
      </c>
    </row>
    <row r="87" spans="1:9" ht="35.25" customHeight="1">
      <c r="A87" s="31" t="s">
        <v>143</v>
      </c>
      <c r="B87" s="32"/>
      <c r="C87" s="39" t="s">
        <v>21</v>
      </c>
      <c r="D87" s="39"/>
      <c r="E87" s="55">
        <v>7950304</v>
      </c>
      <c r="F87" s="56"/>
      <c r="G87" s="55">
        <v>410</v>
      </c>
      <c r="H87" s="56"/>
      <c r="I87" s="9">
        <v>1358.4</v>
      </c>
    </row>
    <row r="88" spans="1:9" ht="15.75" customHeight="1">
      <c r="A88" s="77" t="s">
        <v>80</v>
      </c>
      <c r="B88" s="78"/>
      <c r="C88" s="27" t="s">
        <v>81</v>
      </c>
      <c r="D88" s="28"/>
      <c r="E88" s="27" t="s">
        <v>65</v>
      </c>
      <c r="F88" s="28"/>
      <c r="G88" s="66" t="s">
        <v>66</v>
      </c>
      <c r="H88" s="67"/>
      <c r="I88" s="9">
        <f>SUM(I89)</f>
        <v>12020</v>
      </c>
    </row>
    <row r="89" spans="1:9" ht="28.5" customHeight="1">
      <c r="A89" s="77" t="s">
        <v>82</v>
      </c>
      <c r="B89" s="78"/>
      <c r="C89" s="27" t="s">
        <v>81</v>
      </c>
      <c r="D89" s="28"/>
      <c r="E89" s="27" t="s">
        <v>83</v>
      </c>
      <c r="F89" s="28"/>
      <c r="G89" s="66" t="s">
        <v>66</v>
      </c>
      <c r="H89" s="67"/>
      <c r="I89" s="9">
        <f>SUM(I90:I91)</f>
        <v>12020</v>
      </c>
    </row>
    <row r="90" spans="1:9" ht="17.25" customHeight="1">
      <c r="A90" s="77" t="s">
        <v>69</v>
      </c>
      <c r="B90" s="78"/>
      <c r="C90" s="27" t="s">
        <v>81</v>
      </c>
      <c r="D90" s="28"/>
      <c r="E90" s="27" t="s">
        <v>83</v>
      </c>
      <c r="F90" s="28"/>
      <c r="G90" s="27" t="s">
        <v>120</v>
      </c>
      <c r="H90" s="28"/>
      <c r="I90" s="9">
        <v>1800</v>
      </c>
    </row>
    <row r="91" spans="1:9" ht="28.5" customHeight="1">
      <c r="A91" s="29" t="s">
        <v>122</v>
      </c>
      <c r="B91" s="30"/>
      <c r="C91" s="27" t="s">
        <v>81</v>
      </c>
      <c r="D91" s="28"/>
      <c r="E91" s="87" t="s">
        <v>83</v>
      </c>
      <c r="F91" s="88"/>
      <c r="G91" s="27" t="s">
        <v>118</v>
      </c>
      <c r="H91" s="28"/>
      <c r="I91" s="9">
        <v>10220</v>
      </c>
    </row>
    <row r="92" spans="1:9" ht="21" customHeight="1">
      <c r="A92" s="49" t="s">
        <v>22</v>
      </c>
      <c r="B92" s="50"/>
      <c r="C92" s="39" t="s">
        <v>41</v>
      </c>
      <c r="D92" s="39"/>
      <c r="E92" s="27" t="s">
        <v>65</v>
      </c>
      <c r="F92" s="28"/>
      <c r="G92" s="66" t="s">
        <v>66</v>
      </c>
      <c r="H92" s="67"/>
      <c r="I92" s="9">
        <f>SUM(I93)</f>
        <v>10260</v>
      </c>
    </row>
    <row r="93" spans="1:9" ht="19.5" customHeight="1">
      <c r="A93" s="49" t="s">
        <v>95</v>
      </c>
      <c r="B93" s="50"/>
      <c r="C93" s="39" t="s">
        <v>41</v>
      </c>
      <c r="D93" s="39"/>
      <c r="E93" s="59">
        <v>6000000</v>
      </c>
      <c r="F93" s="60"/>
      <c r="G93" s="66" t="s">
        <v>66</v>
      </c>
      <c r="H93" s="67"/>
      <c r="I93" s="19">
        <f>SUM(I94,I97,I99,I101)</f>
        <v>10260</v>
      </c>
    </row>
    <row r="94" spans="1:9" ht="21.75" customHeight="1">
      <c r="A94" s="49" t="s">
        <v>23</v>
      </c>
      <c r="B94" s="50"/>
      <c r="C94" s="39" t="s">
        <v>41</v>
      </c>
      <c r="D94" s="39"/>
      <c r="E94" s="55">
        <v>6000100</v>
      </c>
      <c r="F94" s="56"/>
      <c r="G94" s="74" t="s">
        <v>66</v>
      </c>
      <c r="H94" s="74"/>
      <c r="I94" s="9">
        <v>6875</v>
      </c>
    </row>
    <row r="95" spans="1:9" ht="30" customHeight="1">
      <c r="A95" s="29" t="s">
        <v>122</v>
      </c>
      <c r="B95" s="30"/>
      <c r="C95" s="39" t="s">
        <v>41</v>
      </c>
      <c r="D95" s="39"/>
      <c r="E95" s="55">
        <v>6000100</v>
      </c>
      <c r="F95" s="56"/>
      <c r="G95" s="74">
        <v>240</v>
      </c>
      <c r="H95" s="74"/>
      <c r="I95" s="9">
        <v>6875</v>
      </c>
    </row>
    <row r="96" spans="1:9" ht="6" customHeight="1" hidden="1">
      <c r="A96" s="138" t="s">
        <v>24</v>
      </c>
      <c r="B96" s="139"/>
      <c r="C96" s="39" t="s">
        <v>41</v>
      </c>
      <c r="D96" s="39"/>
      <c r="E96" s="72">
        <v>6000200</v>
      </c>
      <c r="F96" s="73"/>
      <c r="G96" s="72" t="s">
        <v>66</v>
      </c>
      <c r="H96" s="73"/>
      <c r="I96" s="21"/>
    </row>
    <row r="97" spans="1:9" ht="17.25" customHeight="1">
      <c r="A97" s="49" t="s">
        <v>25</v>
      </c>
      <c r="B97" s="50"/>
      <c r="C97" s="39" t="s">
        <v>41</v>
      </c>
      <c r="D97" s="39"/>
      <c r="E97" s="59">
        <v>6000300</v>
      </c>
      <c r="F97" s="60"/>
      <c r="G97" s="59" t="s">
        <v>66</v>
      </c>
      <c r="H97" s="60"/>
      <c r="I97" s="19">
        <v>500</v>
      </c>
    </row>
    <row r="98" spans="1:9" ht="28.5" customHeight="1">
      <c r="A98" s="29" t="s">
        <v>122</v>
      </c>
      <c r="B98" s="30"/>
      <c r="C98" s="39" t="s">
        <v>41</v>
      </c>
      <c r="D98" s="39"/>
      <c r="E98" s="59">
        <v>6000300</v>
      </c>
      <c r="F98" s="60"/>
      <c r="G98" s="59">
        <v>240</v>
      </c>
      <c r="H98" s="60"/>
      <c r="I98" s="9">
        <v>500</v>
      </c>
    </row>
    <row r="99" spans="1:9" ht="27.75" customHeight="1">
      <c r="A99" s="49" t="s">
        <v>26</v>
      </c>
      <c r="B99" s="50"/>
      <c r="C99" s="39" t="s">
        <v>41</v>
      </c>
      <c r="D99" s="39"/>
      <c r="E99" s="59">
        <v>6000400</v>
      </c>
      <c r="F99" s="60"/>
      <c r="G99" s="59" t="s">
        <v>66</v>
      </c>
      <c r="H99" s="60"/>
      <c r="I99" s="9">
        <v>500</v>
      </c>
    </row>
    <row r="100" spans="1:9" ht="33" customHeight="1">
      <c r="A100" s="29" t="s">
        <v>122</v>
      </c>
      <c r="B100" s="30"/>
      <c r="C100" s="25" t="s">
        <v>41</v>
      </c>
      <c r="D100" s="25"/>
      <c r="E100" s="55">
        <v>6000400</v>
      </c>
      <c r="F100" s="56"/>
      <c r="G100" s="55">
        <v>240</v>
      </c>
      <c r="H100" s="56"/>
      <c r="I100" s="12">
        <v>500</v>
      </c>
    </row>
    <row r="101" spans="1:9" ht="27.75" customHeight="1">
      <c r="A101" s="51" t="s">
        <v>61</v>
      </c>
      <c r="B101" s="52"/>
      <c r="C101" s="25" t="s">
        <v>41</v>
      </c>
      <c r="D101" s="25"/>
      <c r="E101" s="55">
        <v>6000500</v>
      </c>
      <c r="F101" s="56"/>
      <c r="G101" s="55" t="s">
        <v>66</v>
      </c>
      <c r="H101" s="56"/>
      <c r="I101" s="12">
        <f>I102</f>
        <v>2385</v>
      </c>
    </row>
    <row r="102" spans="1:9" ht="27.75" customHeight="1">
      <c r="A102" s="29" t="s">
        <v>122</v>
      </c>
      <c r="B102" s="30"/>
      <c r="C102" s="39" t="s">
        <v>41</v>
      </c>
      <c r="D102" s="39"/>
      <c r="E102" s="59">
        <v>6000500</v>
      </c>
      <c r="F102" s="60"/>
      <c r="G102" s="59">
        <v>240</v>
      </c>
      <c r="H102" s="60"/>
      <c r="I102" s="12">
        <v>2385</v>
      </c>
    </row>
    <row r="103" spans="1:9" ht="32.25" customHeight="1">
      <c r="A103" s="49" t="s">
        <v>62</v>
      </c>
      <c r="B103" s="50"/>
      <c r="C103" s="39" t="s">
        <v>42</v>
      </c>
      <c r="D103" s="39"/>
      <c r="E103" s="46" t="s">
        <v>65</v>
      </c>
      <c r="F103" s="47"/>
      <c r="G103" s="55" t="s">
        <v>66</v>
      </c>
      <c r="H103" s="56"/>
      <c r="I103" s="9">
        <f>SUM(I104,I110)</f>
        <v>3685</v>
      </c>
    </row>
    <row r="104" spans="1:9" ht="66" customHeight="1">
      <c r="A104" s="49" t="s">
        <v>63</v>
      </c>
      <c r="B104" s="50"/>
      <c r="C104" s="39" t="s">
        <v>42</v>
      </c>
      <c r="D104" s="39"/>
      <c r="E104" s="46" t="s">
        <v>54</v>
      </c>
      <c r="F104" s="47"/>
      <c r="G104" s="55" t="s">
        <v>66</v>
      </c>
      <c r="H104" s="56"/>
      <c r="I104" s="9">
        <f>I105</f>
        <v>3635</v>
      </c>
    </row>
    <row r="105" spans="1:9" ht="30" customHeight="1">
      <c r="A105" s="49" t="s">
        <v>32</v>
      </c>
      <c r="B105" s="50"/>
      <c r="C105" s="39" t="s">
        <v>42</v>
      </c>
      <c r="D105" s="39"/>
      <c r="E105" s="46" t="s">
        <v>64</v>
      </c>
      <c r="F105" s="47"/>
      <c r="G105" s="55" t="s">
        <v>66</v>
      </c>
      <c r="H105" s="56"/>
      <c r="I105" s="9">
        <f>SUM(I106:I108)</f>
        <v>3635</v>
      </c>
    </row>
    <row r="106" spans="1:9" ht="30" customHeight="1">
      <c r="A106" s="29" t="s">
        <v>126</v>
      </c>
      <c r="B106" s="30"/>
      <c r="C106" s="33" t="s">
        <v>42</v>
      </c>
      <c r="D106" s="34"/>
      <c r="E106" s="33" t="s">
        <v>64</v>
      </c>
      <c r="F106" s="34"/>
      <c r="G106" s="55">
        <v>110</v>
      </c>
      <c r="H106" s="56"/>
      <c r="I106" s="9">
        <v>2846</v>
      </c>
    </row>
    <row r="107" spans="1:9" ht="30" customHeight="1">
      <c r="A107" s="29" t="s">
        <v>122</v>
      </c>
      <c r="B107" s="30"/>
      <c r="C107" s="33" t="s">
        <v>42</v>
      </c>
      <c r="D107" s="34"/>
      <c r="E107" s="33" t="s">
        <v>64</v>
      </c>
      <c r="F107" s="34"/>
      <c r="G107" s="55">
        <v>240</v>
      </c>
      <c r="H107" s="56"/>
      <c r="I107" s="9">
        <v>770</v>
      </c>
    </row>
    <row r="108" spans="1:9" ht="30" customHeight="1">
      <c r="A108" s="49" t="s">
        <v>123</v>
      </c>
      <c r="B108" s="50"/>
      <c r="C108" s="39" t="s">
        <v>42</v>
      </c>
      <c r="D108" s="39"/>
      <c r="E108" s="46" t="s">
        <v>64</v>
      </c>
      <c r="F108" s="47"/>
      <c r="G108" s="33" t="s">
        <v>124</v>
      </c>
      <c r="H108" s="34"/>
      <c r="I108" s="9">
        <v>19</v>
      </c>
    </row>
    <row r="109" spans="1:9" ht="26.25" customHeight="1">
      <c r="A109" s="77" t="s">
        <v>27</v>
      </c>
      <c r="B109" s="107"/>
      <c r="C109" s="33" t="s">
        <v>42</v>
      </c>
      <c r="D109" s="34"/>
      <c r="E109" s="33" t="s">
        <v>90</v>
      </c>
      <c r="F109" s="34"/>
      <c r="G109" s="33" t="s">
        <v>66</v>
      </c>
      <c r="H109" s="34"/>
      <c r="I109" s="12">
        <v>50</v>
      </c>
    </row>
    <row r="110" spans="1:9" ht="39.75" customHeight="1">
      <c r="A110" s="51" t="s">
        <v>133</v>
      </c>
      <c r="B110" s="116"/>
      <c r="C110" s="33" t="s">
        <v>42</v>
      </c>
      <c r="D110" s="34"/>
      <c r="E110" s="33" t="s">
        <v>98</v>
      </c>
      <c r="F110" s="34"/>
      <c r="G110" s="33" t="s">
        <v>66</v>
      </c>
      <c r="H110" s="34"/>
      <c r="I110" s="12">
        <v>50</v>
      </c>
    </row>
    <row r="111" spans="1:9" ht="26.25" customHeight="1">
      <c r="A111" s="29" t="s">
        <v>122</v>
      </c>
      <c r="B111" s="30"/>
      <c r="C111" s="33" t="s">
        <v>42</v>
      </c>
      <c r="D111" s="34"/>
      <c r="E111" s="33" t="s">
        <v>98</v>
      </c>
      <c r="F111" s="34"/>
      <c r="G111" s="33" t="s">
        <v>118</v>
      </c>
      <c r="H111" s="34"/>
      <c r="I111" s="9">
        <v>50</v>
      </c>
    </row>
    <row r="112" spans="1:9" ht="6" customHeight="1">
      <c r="A112" s="133" t="s">
        <v>28</v>
      </c>
      <c r="B112" s="134"/>
      <c r="C112" s="100" t="s">
        <v>43</v>
      </c>
      <c r="D112" s="101"/>
      <c r="E112" s="68" t="s">
        <v>65</v>
      </c>
      <c r="F112" s="69"/>
      <c r="G112" s="68" t="s">
        <v>66</v>
      </c>
      <c r="H112" s="129"/>
      <c r="I112" s="127">
        <v>150</v>
      </c>
    </row>
    <row r="113" spans="1:9" ht="21.75" customHeight="1">
      <c r="A113" s="135"/>
      <c r="B113" s="136"/>
      <c r="C113" s="61"/>
      <c r="D113" s="62"/>
      <c r="E113" s="70"/>
      <c r="F113" s="71"/>
      <c r="G113" s="40"/>
      <c r="H113" s="130"/>
      <c r="I113" s="128"/>
    </row>
    <row r="114" spans="1:9" ht="12.75">
      <c r="A114" s="108" t="s">
        <v>29</v>
      </c>
      <c r="B114" s="109"/>
      <c r="C114" s="64" t="s">
        <v>44</v>
      </c>
      <c r="D114" s="65"/>
      <c r="E114" s="72" t="s">
        <v>65</v>
      </c>
      <c r="F114" s="73"/>
      <c r="G114" s="72" t="s">
        <v>66</v>
      </c>
      <c r="H114" s="73"/>
      <c r="I114" s="131">
        <v>150</v>
      </c>
    </row>
    <row r="115" spans="1:9" ht="24" customHeight="1">
      <c r="A115" s="110"/>
      <c r="B115" s="111"/>
      <c r="C115" s="46"/>
      <c r="D115" s="47"/>
      <c r="E115" s="59"/>
      <c r="F115" s="60"/>
      <c r="G115" s="59"/>
      <c r="H115" s="60"/>
      <c r="I115" s="132"/>
    </row>
    <row r="116" spans="1:9" ht="28.5" customHeight="1">
      <c r="A116" s="83" t="s">
        <v>93</v>
      </c>
      <c r="B116" s="84"/>
      <c r="C116" s="26" t="s">
        <v>44</v>
      </c>
      <c r="D116" s="26"/>
      <c r="E116" s="53">
        <v>4310000</v>
      </c>
      <c r="F116" s="54"/>
      <c r="G116" s="85" t="s">
        <v>66</v>
      </c>
      <c r="H116" s="85"/>
      <c r="I116" s="9">
        <v>150</v>
      </c>
    </row>
    <row r="117" spans="1:9" ht="29.25" customHeight="1">
      <c r="A117" s="83" t="s">
        <v>94</v>
      </c>
      <c r="B117" s="84"/>
      <c r="C117" s="26" t="s">
        <v>44</v>
      </c>
      <c r="D117" s="26"/>
      <c r="E117" s="53">
        <v>4310100</v>
      </c>
      <c r="F117" s="54"/>
      <c r="G117" s="85" t="s">
        <v>66</v>
      </c>
      <c r="H117" s="85"/>
      <c r="I117" s="9">
        <v>150</v>
      </c>
    </row>
    <row r="118" spans="1:9" ht="28.5" customHeight="1">
      <c r="A118" s="29" t="s">
        <v>122</v>
      </c>
      <c r="B118" s="30"/>
      <c r="C118" s="26" t="s">
        <v>44</v>
      </c>
      <c r="D118" s="26"/>
      <c r="E118" s="53">
        <v>4310100</v>
      </c>
      <c r="F118" s="54"/>
      <c r="G118" s="27" t="s">
        <v>118</v>
      </c>
      <c r="H118" s="28"/>
      <c r="I118" s="9">
        <v>150</v>
      </c>
    </row>
    <row r="119" spans="1:9" ht="27" customHeight="1">
      <c r="A119" s="40" t="s">
        <v>30</v>
      </c>
      <c r="B119" s="41"/>
      <c r="C119" s="48" t="s">
        <v>45</v>
      </c>
      <c r="D119" s="48"/>
      <c r="E119" s="61" t="s">
        <v>65</v>
      </c>
      <c r="F119" s="62"/>
      <c r="G119" s="86" t="s">
        <v>66</v>
      </c>
      <c r="H119" s="86"/>
      <c r="I119" s="16">
        <f>SUM(I120)</f>
        <v>16590</v>
      </c>
    </row>
    <row r="120" spans="1:9" ht="17.25" customHeight="1">
      <c r="A120" s="58" t="s">
        <v>31</v>
      </c>
      <c r="B120" s="113"/>
      <c r="C120" s="39" t="s">
        <v>46</v>
      </c>
      <c r="D120" s="39"/>
      <c r="E120" s="46" t="s">
        <v>65</v>
      </c>
      <c r="F120" s="47"/>
      <c r="G120" s="74" t="s">
        <v>66</v>
      </c>
      <c r="H120" s="74"/>
      <c r="I120" s="19">
        <f>SUM(I122,I127)</f>
        <v>16590</v>
      </c>
    </row>
    <row r="121" spans="1:9" ht="31.5" customHeight="1">
      <c r="A121" s="112" t="s">
        <v>92</v>
      </c>
      <c r="B121" s="112"/>
      <c r="C121" s="39" t="s">
        <v>46</v>
      </c>
      <c r="D121" s="39"/>
      <c r="E121" s="59">
        <v>4400000</v>
      </c>
      <c r="F121" s="60"/>
      <c r="G121" s="74" t="s">
        <v>66</v>
      </c>
      <c r="H121" s="74"/>
      <c r="I121" s="9">
        <f>I122</f>
        <v>16340</v>
      </c>
    </row>
    <row r="122" spans="1:9" ht="30.75" customHeight="1">
      <c r="A122" s="58" t="s">
        <v>32</v>
      </c>
      <c r="B122" s="113"/>
      <c r="C122" s="39" t="s">
        <v>46</v>
      </c>
      <c r="D122" s="39"/>
      <c r="E122" s="59">
        <v>4409900</v>
      </c>
      <c r="F122" s="60"/>
      <c r="G122" s="74" t="s">
        <v>66</v>
      </c>
      <c r="H122" s="74"/>
      <c r="I122" s="9">
        <f>SUM(I123:I125)</f>
        <v>16340</v>
      </c>
    </row>
    <row r="123" spans="1:9" ht="30.75" customHeight="1">
      <c r="A123" s="29" t="s">
        <v>126</v>
      </c>
      <c r="B123" s="30"/>
      <c r="C123" s="33" t="s">
        <v>46</v>
      </c>
      <c r="D123" s="34"/>
      <c r="E123" s="55">
        <v>4409900</v>
      </c>
      <c r="F123" s="56"/>
      <c r="G123" s="55">
        <v>110</v>
      </c>
      <c r="H123" s="56"/>
      <c r="I123" s="9">
        <v>11208</v>
      </c>
    </row>
    <row r="124" spans="1:9" ht="30.75" customHeight="1">
      <c r="A124" s="29" t="s">
        <v>122</v>
      </c>
      <c r="B124" s="30"/>
      <c r="C124" s="33" t="s">
        <v>46</v>
      </c>
      <c r="D124" s="34"/>
      <c r="E124" s="55">
        <v>4409900</v>
      </c>
      <c r="F124" s="56"/>
      <c r="G124" s="55">
        <v>240</v>
      </c>
      <c r="H124" s="56"/>
      <c r="I124" s="9">
        <v>5128</v>
      </c>
    </row>
    <row r="125" spans="1:9" ht="29.25" customHeight="1">
      <c r="A125" s="49" t="s">
        <v>123</v>
      </c>
      <c r="B125" s="50"/>
      <c r="C125" s="39" t="s">
        <v>46</v>
      </c>
      <c r="D125" s="39"/>
      <c r="E125" s="59">
        <v>4409900</v>
      </c>
      <c r="F125" s="60"/>
      <c r="G125" s="46" t="s">
        <v>124</v>
      </c>
      <c r="H125" s="47"/>
      <c r="I125" s="9">
        <v>4</v>
      </c>
    </row>
    <row r="126" spans="1:9" ht="27" customHeight="1">
      <c r="A126" s="77" t="s">
        <v>27</v>
      </c>
      <c r="B126" s="107"/>
      <c r="C126" s="33" t="s">
        <v>46</v>
      </c>
      <c r="D126" s="34"/>
      <c r="E126" s="33" t="s">
        <v>90</v>
      </c>
      <c r="F126" s="34"/>
      <c r="G126" s="33" t="s">
        <v>66</v>
      </c>
      <c r="H126" s="34"/>
      <c r="I126" s="12">
        <v>250</v>
      </c>
    </row>
    <row r="127" spans="1:9" ht="42" customHeight="1">
      <c r="A127" s="51" t="s">
        <v>133</v>
      </c>
      <c r="B127" s="116"/>
      <c r="C127" s="33" t="s">
        <v>46</v>
      </c>
      <c r="D127" s="34"/>
      <c r="E127" s="33" t="s">
        <v>98</v>
      </c>
      <c r="F127" s="34"/>
      <c r="G127" s="33" t="s">
        <v>66</v>
      </c>
      <c r="H127" s="34"/>
      <c r="I127" s="12">
        <v>250</v>
      </c>
    </row>
    <row r="128" spans="1:9" ht="27.75" customHeight="1">
      <c r="A128" s="29" t="s">
        <v>122</v>
      </c>
      <c r="B128" s="30"/>
      <c r="C128" s="33" t="s">
        <v>46</v>
      </c>
      <c r="D128" s="34"/>
      <c r="E128" s="33" t="s">
        <v>98</v>
      </c>
      <c r="F128" s="34"/>
      <c r="G128" s="33" t="s">
        <v>118</v>
      </c>
      <c r="H128" s="34"/>
      <c r="I128" s="9">
        <v>250</v>
      </c>
    </row>
    <row r="129" spans="1:9" ht="24" customHeight="1">
      <c r="A129" s="40" t="s">
        <v>34</v>
      </c>
      <c r="B129" s="41"/>
      <c r="C129" s="48" t="s">
        <v>48</v>
      </c>
      <c r="D129" s="48"/>
      <c r="E129" s="61" t="s">
        <v>65</v>
      </c>
      <c r="F129" s="62"/>
      <c r="G129" s="61" t="s">
        <v>66</v>
      </c>
      <c r="H129" s="48"/>
      <c r="I129" s="18">
        <f>85+75</f>
        <v>160</v>
      </c>
    </row>
    <row r="130" spans="1:9" ht="24" customHeight="1">
      <c r="A130" s="44" t="s">
        <v>101</v>
      </c>
      <c r="B130" s="45"/>
      <c r="C130" s="42" t="s">
        <v>102</v>
      </c>
      <c r="D130" s="43"/>
      <c r="E130" s="104" t="s">
        <v>65</v>
      </c>
      <c r="F130" s="105"/>
      <c r="G130" s="104" t="s">
        <v>66</v>
      </c>
      <c r="H130" s="106"/>
      <c r="I130" s="146">
        <v>85</v>
      </c>
    </row>
    <row r="131" spans="1:9" ht="54.75" customHeight="1">
      <c r="A131" s="44" t="s">
        <v>157</v>
      </c>
      <c r="B131" s="45"/>
      <c r="C131" s="42" t="s">
        <v>102</v>
      </c>
      <c r="D131" s="43"/>
      <c r="E131" s="104" t="s">
        <v>158</v>
      </c>
      <c r="F131" s="105"/>
      <c r="G131" s="104" t="s">
        <v>66</v>
      </c>
      <c r="H131" s="106"/>
      <c r="I131" s="146">
        <v>85</v>
      </c>
    </row>
    <row r="132" spans="1:9" ht="27" customHeight="1">
      <c r="A132" s="114" t="s">
        <v>129</v>
      </c>
      <c r="B132" s="115"/>
      <c r="C132" s="42" t="s">
        <v>102</v>
      </c>
      <c r="D132" s="43"/>
      <c r="E132" s="104" t="s">
        <v>158</v>
      </c>
      <c r="F132" s="105"/>
      <c r="G132" s="104" t="s">
        <v>127</v>
      </c>
      <c r="H132" s="106"/>
      <c r="I132" s="146">
        <v>85</v>
      </c>
    </row>
    <row r="133" spans="1:9" ht="15" customHeight="1">
      <c r="A133" s="49" t="s">
        <v>35</v>
      </c>
      <c r="B133" s="50"/>
      <c r="C133" s="39" t="s">
        <v>49</v>
      </c>
      <c r="D133" s="39"/>
      <c r="E133" s="46" t="s">
        <v>65</v>
      </c>
      <c r="F133" s="47"/>
      <c r="G133" s="46" t="s">
        <v>66</v>
      </c>
      <c r="H133" s="47"/>
      <c r="I133" s="10">
        <v>75</v>
      </c>
    </row>
    <row r="134" spans="1:9" ht="27.75" customHeight="1">
      <c r="A134" s="51" t="s">
        <v>159</v>
      </c>
      <c r="B134" s="116"/>
      <c r="C134" s="33" t="s">
        <v>49</v>
      </c>
      <c r="D134" s="34"/>
      <c r="E134" s="55">
        <v>7950200</v>
      </c>
      <c r="F134" s="56"/>
      <c r="G134" s="33" t="s">
        <v>66</v>
      </c>
      <c r="H134" s="34"/>
      <c r="I134" s="10">
        <v>75</v>
      </c>
    </row>
    <row r="135" spans="1:9" ht="28.5" customHeight="1">
      <c r="A135" s="51" t="s">
        <v>165</v>
      </c>
      <c r="B135" s="52"/>
      <c r="C135" s="25" t="s">
        <v>49</v>
      </c>
      <c r="D135" s="25"/>
      <c r="E135" s="55">
        <v>7950200</v>
      </c>
      <c r="F135" s="56"/>
      <c r="G135" s="46" t="s">
        <v>164</v>
      </c>
      <c r="H135" s="47"/>
      <c r="I135" s="1">
        <v>75</v>
      </c>
    </row>
    <row r="136" spans="1:9" ht="38.25" customHeight="1">
      <c r="A136" s="29" t="s">
        <v>130</v>
      </c>
      <c r="B136" s="30"/>
      <c r="C136" s="33" t="s">
        <v>49</v>
      </c>
      <c r="D136" s="34"/>
      <c r="E136" s="55">
        <v>7950200</v>
      </c>
      <c r="F136" s="56"/>
      <c r="G136" s="33" t="s">
        <v>128</v>
      </c>
      <c r="H136" s="34"/>
      <c r="I136" s="3">
        <v>65</v>
      </c>
    </row>
    <row r="137" spans="1:9" ht="24.75" customHeight="1">
      <c r="A137" s="49" t="s">
        <v>162</v>
      </c>
      <c r="B137" s="50"/>
      <c r="C137" s="46" t="s">
        <v>49</v>
      </c>
      <c r="D137" s="47"/>
      <c r="E137" s="55">
        <v>7950200</v>
      </c>
      <c r="F137" s="56"/>
      <c r="G137" s="46" t="s">
        <v>163</v>
      </c>
      <c r="H137" s="47"/>
      <c r="I137" s="3">
        <v>10</v>
      </c>
    </row>
    <row r="138" spans="1:9" ht="24.75" customHeight="1">
      <c r="A138" s="79" t="s">
        <v>47</v>
      </c>
      <c r="B138" s="80"/>
      <c r="C138" s="81" t="s">
        <v>87</v>
      </c>
      <c r="D138" s="82"/>
      <c r="E138" s="61" t="s">
        <v>65</v>
      </c>
      <c r="F138" s="62"/>
      <c r="G138" s="86" t="s">
        <v>66</v>
      </c>
      <c r="H138" s="86"/>
      <c r="I138" s="16">
        <v>150</v>
      </c>
    </row>
    <row r="139" spans="1:9" ht="24.75" customHeight="1">
      <c r="A139" s="29" t="s">
        <v>89</v>
      </c>
      <c r="B139" s="30"/>
      <c r="C139" s="33" t="s">
        <v>88</v>
      </c>
      <c r="D139" s="34"/>
      <c r="E139" s="46" t="s">
        <v>65</v>
      </c>
      <c r="F139" s="47"/>
      <c r="G139" s="74" t="s">
        <v>66</v>
      </c>
      <c r="H139" s="74"/>
      <c r="I139" s="9">
        <v>150</v>
      </c>
    </row>
    <row r="140" spans="1:9" ht="42" customHeight="1">
      <c r="A140" s="83" t="s">
        <v>33</v>
      </c>
      <c r="B140" s="84"/>
      <c r="C140" s="26" t="s">
        <v>88</v>
      </c>
      <c r="D140" s="26"/>
      <c r="E140" s="53">
        <v>5129700</v>
      </c>
      <c r="F140" s="54"/>
      <c r="G140" s="74" t="s">
        <v>66</v>
      </c>
      <c r="H140" s="74"/>
      <c r="I140" s="9">
        <v>150</v>
      </c>
    </row>
    <row r="141" spans="1:9" ht="30.75" customHeight="1">
      <c r="A141" s="29" t="s">
        <v>122</v>
      </c>
      <c r="B141" s="30"/>
      <c r="C141" s="26" t="s">
        <v>88</v>
      </c>
      <c r="D141" s="26"/>
      <c r="E141" s="87" t="s">
        <v>96</v>
      </c>
      <c r="F141" s="88"/>
      <c r="G141" s="46" t="s">
        <v>118</v>
      </c>
      <c r="H141" s="47"/>
      <c r="I141" s="9">
        <v>150</v>
      </c>
    </row>
    <row r="142" spans="1:9" ht="28.5" customHeight="1">
      <c r="A142" s="79" t="s">
        <v>38</v>
      </c>
      <c r="B142" s="80"/>
      <c r="C142" s="89" t="s">
        <v>84</v>
      </c>
      <c r="D142" s="89"/>
      <c r="E142" s="61" t="s">
        <v>65</v>
      </c>
      <c r="F142" s="62"/>
      <c r="G142" s="48" t="s">
        <v>66</v>
      </c>
      <c r="H142" s="48"/>
      <c r="I142" s="17">
        <f>SUM(I143)</f>
        <v>2135</v>
      </c>
    </row>
    <row r="143" spans="1:9" ht="41.25" customHeight="1">
      <c r="A143" s="44" t="s">
        <v>86</v>
      </c>
      <c r="B143" s="45"/>
      <c r="C143" s="63" t="s">
        <v>85</v>
      </c>
      <c r="D143" s="63"/>
      <c r="E143" s="46" t="s">
        <v>65</v>
      </c>
      <c r="F143" s="47"/>
      <c r="G143" s="39" t="s">
        <v>66</v>
      </c>
      <c r="H143" s="39"/>
      <c r="I143" s="12">
        <v>2135</v>
      </c>
    </row>
    <row r="144" spans="1:9" ht="30" customHeight="1">
      <c r="A144" s="83" t="s">
        <v>58</v>
      </c>
      <c r="B144" s="84"/>
      <c r="C144" s="94" t="s">
        <v>85</v>
      </c>
      <c r="D144" s="94"/>
      <c r="E144" s="87" t="s">
        <v>59</v>
      </c>
      <c r="F144" s="88"/>
      <c r="G144" s="87" t="s">
        <v>66</v>
      </c>
      <c r="H144" s="88"/>
      <c r="I144" s="12">
        <v>2135</v>
      </c>
    </row>
    <row r="145" spans="1:9" ht="30" customHeight="1">
      <c r="A145" s="121" t="s">
        <v>134</v>
      </c>
      <c r="B145" s="122"/>
      <c r="C145" s="27" t="s">
        <v>85</v>
      </c>
      <c r="D145" s="28"/>
      <c r="E145" s="27" t="s">
        <v>59</v>
      </c>
      <c r="F145" s="28"/>
      <c r="G145" s="27" t="s">
        <v>119</v>
      </c>
      <c r="H145" s="28"/>
      <c r="I145" s="12">
        <v>2135</v>
      </c>
    </row>
    <row r="146" spans="1:9" ht="12.75">
      <c r="A146" s="119" t="s">
        <v>36</v>
      </c>
      <c r="B146" s="120"/>
      <c r="C146" s="92"/>
      <c r="D146" s="93"/>
      <c r="E146" s="90"/>
      <c r="F146" s="91"/>
      <c r="G146" s="90"/>
      <c r="H146" s="91"/>
      <c r="I146" s="137">
        <f>(I15+I37+I45+I70+I112+I119+I129+I138+I142)</f>
        <v>83665</v>
      </c>
    </row>
    <row r="147" spans="1:9" ht="12.75" customHeight="1">
      <c r="A147" s="70"/>
      <c r="B147" s="71"/>
      <c r="C147" s="46"/>
      <c r="D147" s="47"/>
      <c r="E147" s="59"/>
      <c r="F147" s="60"/>
      <c r="G147" s="59"/>
      <c r="H147" s="60"/>
      <c r="I147" s="124"/>
    </row>
    <row r="148" spans="1:8" ht="12.75">
      <c r="A148" s="103"/>
      <c r="B148" s="118"/>
      <c r="C148" s="102"/>
      <c r="D148" s="102"/>
      <c r="E148" s="103"/>
      <c r="F148" s="103"/>
      <c r="G148" s="103"/>
      <c r="H148" s="103"/>
    </row>
    <row r="149" spans="1:8" ht="12.75">
      <c r="A149" s="103"/>
      <c r="B149" s="118"/>
      <c r="C149" s="102"/>
      <c r="D149" s="102"/>
      <c r="E149" s="103"/>
      <c r="F149" s="103"/>
      <c r="G149" s="103"/>
      <c r="H149" s="103"/>
    </row>
    <row r="150" spans="1:8" ht="12.75">
      <c r="A150" s="103"/>
      <c r="B150" s="118"/>
      <c r="C150" s="102"/>
      <c r="D150" s="102"/>
      <c r="E150" s="103"/>
      <c r="F150" s="103"/>
      <c r="G150" s="103"/>
      <c r="H150" s="103"/>
    </row>
    <row r="151" spans="1:8" ht="12.75" hidden="1">
      <c r="A151" s="103"/>
      <c r="B151" s="118"/>
      <c r="C151" s="102"/>
      <c r="D151" s="102"/>
      <c r="E151" s="103"/>
      <c r="F151" s="103"/>
      <c r="G151" s="103"/>
      <c r="H151" s="103"/>
    </row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</sheetData>
  <sheetProtection/>
  <mergeCells count="542">
    <mergeCell ref="A74:B74"/>
    <mergeCell ref="A72:B73"/>
    <mergeCell ref="A136:B136"/>
    <mergeCell ref="C136:D136"/>
    <mergeCell ref="E136:F136"/>
    <mergeCell ref="G136:H136"/>
    <mergeCell ref="A52:B52"/>
    <mergeCell ref="C52:D52"/>
    <mergeCell ref="E52:F52"/>
    <mergeCell ref="G52:H52"/>
    <mergeCell ref="A69:B69"/>
    <mergeCell ref="A70:B71"/>
    <mergeCell ref="F5:J5"/>
    <mergeCell ref="B8:G8"/>
    <mergeCell ref="B7:G7"/>
    <mergeCell ref="B10:G10"/>
    <mergeCell ref="B9:G9"/>
    <mergeCell ref="A68:B68"/>
    <mergeCell ref="C68:D68"/>
    <mergeCell ref="A66:B66"/>
    <mergeCell ref="A67:B67"/>
    <mergeCell ref="C67:D67"/>
    <mergeCell ref="C134:D134"/>
    <mergeCell ref="C69:D69"/>
    <mergeCell ref="C121:D121"/>
    <mergeCell ref="C119:D119"/>
    <mergeCell ref="C94:D94"/>
    <mergeCell ref="C128:D128"/>
    <mergeCell ref="C104:D104"/>
    <mergeCell ref="C105:D105"/>
    <mergeCell ref="C91:D91"/>
    <mergeCell ref="C97:D97"/>
    <mergeCell ref="E128:F128"/>
    <mergeCell ref="G128:H128"/>
    <mergeCell ref="C26:D26"/>
    <mergeCell ref="E26:F26"/>
    <mergeCell ref="G26:H26"/>
    <mergeCell ref="C27:D27"/>
    <mergeCell ref="C110:D110"/>
    <mergeCell ref="G51:H51"/>
    <mergeCell ref="E110:F110"/>
    <mergeCell ref="C74:D74"/>
    <mergeCell ref="A76:B76"/>
    <mergeCell ref="E90:F90"/>
    <mergeCell ref="C106:D106"/>
    <mergeCell ref="C114:D115"/>
    <mergeCell ref="C103:D103"/>
    <mergeCell ref="C108:D108"/>
    <mergeCell ref="C112:D113"/>
    <mergeCell ref="C107:D107"/>
    <mergeCell ref="E111:F111"/>
    <mergeCell ref="E109:F109"/>
    <mergeCell ref="E105:F105"/>
    <mergeCell ref="E106:F106"/>
    <mergeCell ref="E97:F97"/>
    <mergeCell ref="C100:D100"/>
    <mergeCell ref="C99:D99"/>
    <mergeCell ref="E99:F99"/>
    <mergeCell ref="C98:D98"/>
    <mergeCell ref="E101:F101"/>
    <mergeCell ref="E104:F104"/>
    <mergeCell ref="C102:D102"/>
    <mergeCell ref="A28:B28"/>
    <mergeCell ref="C28:D28"/>
    <mergeCell ref="C37:D37"/>
    <mergeCell ref="A29:B29"/>
    <mergeCell ref="A31:B31"/>
    <mergeCell ref="A32:B32"/>
    <mergeCell ref="A33:B33"/>
    <mergeCell ref="A93:B93"/>
    <mergeCell ref="C96:D96"/>
    <mergeCell ref="C95:D95"/>
    <mergeCell ref="E96:F96"/>
    <mergeCell ref="E98:F98"/>
    <mergeCell ref="E102:F102"/>
    <mergeCell ref="E100:F100"/>
    <mergeCell ref="A102:B102"/>
    <mergeCell ref="I146:I147"/>
    <mergeCell ref="G93:H93"/>
    <mergeCell ref="G135:H135"/>
    <mergeCell ref="G134:H134"/>
    <mergeCell ref="G114:H115"/>
    <mergeCell ref="G137:H137"/>
    <mergeCell ref="G125:H125"/>
    <mergeCell ref="G97:H97"/>
    <mergeCell ref="G120:H120"/>
    <mergeCell ref="G118:H118"/>
    <mergeCell ref="A129:B129"/>
    <mergeCell ref="A133:B133"/>
    <mergeCell ref="A130:B130"/>
    <mergeCell ref="A98:B98"/>
    <mergeCell ref="A99:B99"/>
    <mergeCell ref="A137:B137"/>
    <mergeCell ref="A106:B106"/>
    <mergeCell ref="A100:B100"/>
    <mergeCell ref="A134:B134"/>
    <mergeCell ref="A91:B91"/>
    <mergeCell ref="A110:B110"/>
    <mergeCell ref="C109:D109"/>
    <mergeCell ref="C111:D111"/>
    <mergeCell ref="A97:B97"/>
    <mergeCell ref="A104:B104"/>
    <mergeCell ref="A109:B109"/>
    <mergeCell ref="A103:B103"/>
    <mergeCell ref="A108:B108"/>
    <mergeCell ref="A96:B96"/>
    <mergeCell ref="A132:B132"/>
    <mergeCell ref="A117:B117"/>
    <mergeCell ref="I114:I115"/>
    <mergeCell ref="A101:B101"/>
    <mergeCell ref="G108:H108"/>
    <mergeCell ref="G104:H104"/>
    <mergeCell ref="E107:F107"/>
    <mergeCell ref="G103:H103"/>
    <mergeCell ref="C101:D101"/>
    <mergeCell ref="A107:B107"/>
    <mergeCell ref="I70:I71"/>
    <mergeCell ref="I72:I73"/>
    <mergeCell ref="I112:I113"/>
    <mergeCell ref="A105:B105"/>
    <mergeCell ref="A120:B120"/>
    <mergeCell ref="A95:B95"/>
    <mergeCell ref="G112:H113"/>
    <mergeCell ref="A112:B113"/>
    <mergeCell ref="A111:B111"/>
    <mergeCell ref="A92:B92"/>
    <mergeCell ref="A118:B118"/>
    <mergeCell ref="A127:B127"/>
    <mergeCell ref="A128:B128"/>
    <mergeCell ref="A119:B119"/>
    <mergeCell ref="A123:B123"/>
    <mergeCell ref="A126:B126"/>
    <mergeCell ref="A47:B47"/>
    <mergeCell ref="A60:B60"/>
    <mergeCell ref="A151:B151"/>
    <mergeCell ref="A148:B148"/>
    <mergeCell ref="A146:B147"/>
    <mergeCell ref="A149:B149"/>
    <mergeCell ref="A144:B144"/>
    <mergeCell ref="A145:B145"/>
    <mergeCell ref="A150:B150"/>
    <mergeCell ref="A94:B94"/>
    <mergeCell ref="A26:B26"/>
    <mergeCell ref="A34:B34"/>
    <mergeCell ref="A25:B25"/>
    <mergeCell ref="A65:B65"/>
    <mergeCell ref="A41:B41"/>
    <mergeCell ref="A62:B62"/>
    <mergeCell ref="A45:B45"/>
    <mergeCell ref="A58:B58"/>
    <mergeCell ref="A59:B59"/>
    <mergeCell ref="A64:B64"/>
    <mergeCell ref="A40:B40"/>
    <mergeCell ref="A42:B42"/>
    <mergeCell ref="A53:B53"/>
    <mergeCell ref="A18:B18"/>
    <mergeCell ref="A20:B20"/>
    <mergeCell ref="A19:B19"/>
    <mergeCell ref="A27:B27"/>
    <mergeCell ref="A21:B21"/>
    <mergeCell ref="A23:B23"/>
    <mergeCell ref="A24:B24"/>
    <mergeCell ref="G151:H151"/>
    <mergeCell ref="G148:H148"/>
    <mergeCell ref="G149:H149"/>
    <mergeCell ref="A57:B57"/>
    <mergeCell ref="A63:B63"/>
    <mergeCell ref="A116:B116"/>
    <mergeCell ref="A114:B115"/>
    <mergeCell ref="A125:B125"/>
    <mergeCell ref="A121:B121"/>
    <mergeCell ref="A122:B122"/>
    <mergeCell ref="G65:H65"/>
    <mergeCell ref="G64:H64"/>
    <mergeCell ref="G63:H63"/>
    <mergeCell ref="G132:H132"/>
    <mergeCell ref="G126:H126"/>
    <mergeCell ref="E122:F122"/>
    <mergeCell ref="E121:F121"/>
    <mergeCell ref="E131:F131"/>
    <mergeCell ref="G131:H131"/>
    <mergeCell ref="G122:H122"/>
    <mergeCell ref="G20:H20"/>
    <mergeCell ref="G17:H17"/>
    <mergeCell ref="G18:H18"/>
    <mergeCell ref="G19:H19"/>
    <mergeCell ref="G28:H28"/>
    <mergeCell ref="G37:H37"/>
    <mergeCell ref="G33:H33"/>
    <mergeCell ref="G25:H25"/>
    <mergeCell ref="G35:H35"/>
    <mergeCell ref="G29:H29"/>
    <mergeCell ref="G150:H150"/>
    <mergeCell ref="G130:H130"/>
    <mergeCell ref="E149:F149"/>
    <mergeCell ref="E148:F148"/>
    <mergeCell ref="E144:F144"/>
    <mergeCell ref="E133:F133"/>
    <mergeCell ref="E142:F142"/>
    <mergeCell ref="E139:F139"/>
    <mergeCell ref="E141:F141"/>
    <mergeCell ref="E132:F132"/>
    <mergeCell ref="G75:H75"/>
    <mergeCell ref="G43:H43"/>
    <mergeCell ref="G44:H44"/>
    <mergeCell ref="G45:H45"/>
    <mergeCell ref="G42:H42"/>
    <mergeCell ref="E129:F129"/>
    <mergeCell ref="G129:H129"/>
    <mergeCell ref="G121:H121"/>
    <mergeCell ref="G99:H99"/>
    <mergeCell ref="G107:H107"/>
    <mergeCell ref="G92:H92"/>
    <mergeCell ref="G78:H78"/>
    <mergeCell ref="G89:H89"/>
    <mergeCell ref="E137:F137"/>
    <mergeCell ref="E135:F135"/>
    <mergeCell ref="E130:F130"/>
    <mergeCell ref="E134:F134"/>
    <mergeCell ref="G110:H110"/>
    <mergeCell ref="E127:F127"/>
    <mergeCell ref="E126:F126"/>
    <mergeCell ref="G98:H98"/>
    <mergeCell ref="G100:H100"/>
    <mergeCell ref="E140:F140"/>
    <mergeCell ref="G60:H60"/>
    <mergeCell ref="G66:H66"/>
    <mergeCell ref="G90:H90"/>
    <mergeCell ref="G91:H91"/>
    <mergeCell ref="E94:F94"/>
    <mergeCell ref="G67:H67"/>
    <mergeCell ref="G101:H101"/>
    <mergeCell ref="G102:H102"/>
    <mergeCell ref="G106:H106"/>
    <mergeCell ref="G105:H105"/>
    <mergeCell ref="C127:D127"/>
    <mergeCell ref="G109:H109"/>
    <mergeCell ref="E116:F116"/>
    <mergeCell ref="E114:F115"/>
    <mergeCell ref="E118:F118"/>
    <mergeCell ref="G111:H111"/>
    <mergeCell ref="E112:F113"/>
    <mergeCell ref="C126:D126"/>
    <mergeCell ref="E44:F44"/>
    <mergeCell ref="C122:D122"/>
    <mergeCell ref="E151:F151"/>
    <mergeCell ref="C137:D137"/>
    <mergeCell ref="C151:D151"/>
    <mergeCell ref="C148:D148"/>
    <mergeCell ref="C149:D149"/>
    <mergeCell ref="E93:F93"/>
    <mergeCell ref="E95:F95"/>
    <mergeCell ref="G96:H96"/>
    <mergeCell ref="C150:D150"/>
    <mergeCell ref="E125:F125"/>
    <mergeCell ref="E150:F150"/>
    <mergeCell ref="C133:D133"/>
    <mergeCell ref="E37:F37"/>
    <mergeCell ref="C120:D120"/>
    <mergeCell ref="E65:F65"/>
    <mergeCell ref="E91:F91"/>
    <mergeCell ref="E103:F103"/>
    <mergeCell ref="G32:H32"/>
    <mergeCell ref="C34:D34"/>
    <mergeCell ref="C31:D31"/>
    <mergeCell ref="C33:D33"/>
    <mergeCell ref="E31:F31"/>
    <mergeCell ref="E32:F32"/>
    <mergeCell ref="G34:H34"/>
    <mergeCell ref="G31:H31"/>
    <mergeCell ref="E24:F24"/>
    <mergeCell ref="C23:D23"/>
    <mergeCell ref="C24:D24"/>
    <mergeCell ref="E120:F120"/>
    <mergeCell ref="E119:F119"/>
    <mergeCell ref="C116:D116"/>
    <mergeCell ref="C118:D118"/>
    <mergeCell ref="E117:F117"/>
    <mergeCell ref="C117:D117"/>
    <mergeCell ref="E108:F108"/>
    <mergeCell ref="C92:D92"/>
    <mergeCell ref="C93:D93"/>
    <mergeCell ref="G95:H95"/>
    <mergeCell ref="G94:H94"/>
    <mergeCell ref="C66:D66"/>
    <mergeCell ref="C72:D73"/>
    <mergeCell ref="C70:D71"/>
    <mergeCell ref="E74:F74"/>
    <mergeCell ref="E67:F67"/>
    <mergeCell ref="E68:F68"/>
    <mergeCell ref="E92:F92"/>
    <mergeCell ref="A78:B78"/>
    <mergeCell ref="C78:D78"/>
    <mergeCell ref="E78:F78"/>
    <mergeCell ref="C63:D63"/>
    <mergeCell ref="C65:D65"/>
    <mergeCell ref="E70:F71"/>
    <mergeCell ref="C75:D75"/>
    <mergeCell ref="E75:F75"/>
    <mergeCell ref="E63:F63"/>
    <mergeCell ref="A16:B16"/>
    <mergeCell ref="A17:B17"/>
    <mergeCell ref="C38:D38"/>
    <mergeCell ref="C39:D39"/>
    <mergeCell ref="A30:B30"/>
    <mergeCell ref="A35:B35"/>
    <mergeCell ref="C35:D35"/>
    <mergeCell ref="A22:B22"/>
    <mergeCell ref="C30:D30"/>
    <mergeCell ref="C25:D25"/>
    <mergeCell ref="A38:B38"/>
    <mergeCell ref="G15:H15"/>
    <mergeCell ref="E15:F15"/>
    <mergeCell ref="E16:F16"/>
    <mergeCell ref="G16:H16"/>
    <mergeCell ref="C19:D19"/>
    <mergeCell ref="C20:D20"/>
    <mergeCell ref="C21:D21"/>
    <mergeCell ref="C15:D15"/>
    <mergeCell ref="C16:D16"/>
    <mergeCell ref="C18:D18"/>
    <mergeCell ref="E21:F21"/>
    <mergeCell ref="E20:F20"/>
    <mergeCell ref="E29:F29"/>
    <mergeCell ref="E17:F17"/>
    <mergeCell ref="E27:F27"/>
    <mergeCell ref="E28:F28"/>
    <mergeCell ref="C22:D22"/>
    <mergeCell ref="E22:F22"/>
    <mergeCell ref="E23:F23"/>
    <mergeCell ref="A13:B13"/>
    <mergeCell ref="C13:D13"/>
    <mergeCell ref="E34:F34"/>
    <mergeCell ref="E33:F33"/>
    <mergeCell ref="E19:F19"/>
    <mergeCell ref="E25:F25"/>
    <mergeCell ref="C29:D29"/>
    <mergeCell ref="C32:D32"/>
    <mergeCell ref="C17:D17"/>
    <mergeCell ref="E18:F18"/>
    <mergeCell ref="G146:H147"/>
    <mergeCell ref="C146:D147"/>
    <mergeCell ref="G145:H145"/>
    <mergeCell ref="E146:F147"/>
    <mergeCell ref="G140:H140"/>
    <mergeCell ref="G139:H139"/>
    <mergeCell ref="C144:D144"/>
    <mergeCell ref="E145:F145"/>
    <mergeCell ref="A141:B141"/>
    <mergeCell ref="G144:H144"/>
    <mergeCell ref="C142:D142"/>
    <mergeCell ref="G142:H142"/>
    <mergeCell ref="G143:H143"/>
    <mergeCell ref="G141:H141"/>
    <mergeCell ref="C143:D143"/>
    <mergeCell ref="E143:F143"/>
    <mergeCell ref="A143:B143"/>
    <mergeCell ref="A142:B142"/>
    <mergeCell ref="A140:B140"/>
    <mergeCell ref="C140:D140"/>
    <mergeCell ref="G116:H116"/>
    <mergeCell ref="G117:H117"/>
    <mergeCell ref="G127:H127"/>
    <mergeCell ref="G124:H124"/>
    <mergeCell ref="G119:H119"/>
    <mergeCell ref="G133:H133"/>
    <mergeCell ref="E138:F138"/>
    <mergeCell ref="G138:H138"/>
    <mergeCell ref="A138:B138"/>
    <mergeCell ref="C138:D138"/>
    <mergeCell ref="G123:H123"/>
    <mergeCell ref="E124:F124"/>
    <mergeCell ref="E123:F123"/>
    <mergeCell ref="A135:B135"/>
    <mergeCell ref="A131:B131"/>
    <mergeCell ref="C131:D131"/>
    <mergeCell ref="C129:D129"/>
    <mergeCell ref="C132:D132"/>
    <mergeCell ref="A88:B88"/>
    <mergeCell ref="C90:D90"/>
    <mergeCell ref="A139:B139"/>
    <mergeCell ref="C139:D139"/>
    <mergeCell ref="C125:D125"/>
    <mergeCell ref="C130:D130"/>
    <mergeCell ref="C124:D124"/>
    <mergeCell ref="A124:B124"/>
    <mergeCell ref="C123:D123"/>
    <mergeCell ref="A90:B90"/>
    <mergeCell ref="A86:B86"/>
    <mergeCell ref="C86:D86"/>
    <mergeCell ref="A85:B85"/>
    <mergeCell ref="C85:D85"/>
    <mergeCell ref="E85:F85"/>
    <mergeCell ref="E89:F89"/>
    <mergeCell ref="A89:B89"/>
    <mergeCell ref="C88:D88"/>
    <mergeCell ref="C89:D89"/>
    <mergeCell ref="E87:F87"/>
    <mergeCell ref="C87:D87"/>
    <mergeCell ref="E88:F88"/>
    <mergeCell ref="G88:H88"/>
    <mergeCell ref="G87:H87"/>
    <mergeCell ref="G70:H71"/>
    <mergeCell ref="G72:H73"/>
    <mergeCell ref="G76:H76"/>
    <mergeCell ref="G74:H74"/>
    <mergeCell ref="G84:H84"/>
    <mergeCell ref="E84:F84"/>
    <mergeCell ref="E86:F86"/>
    <mergeCell ref="G86:H86"/>
    <mergeCell ref="G85:H85"/>
    <mergeCell ref="G68:H68"/>
    <mergeCell ref="G69:H69"/>
    <mergeCell ref="G50:H50"/>
    <mergeCell ref="E69:F69"/>
    <mergeCell ref="E64:F64"/>
    <mergeCell ref="E58:F58"/>
    <mergeCell ref="E62:F62"/>
    <mergeCell ref="E51:F51"/>
    <mergeCell ref="G59:H59"/>
    <mergeCell ref="G77:H77"/>
    <mergeCell ref="C76:D76"/>
    <mergeCell ref="E72:F73"/>
    <mergeCell ref="E76:F76"/>
    <mergeCell ref="E66:F66"/>
    <mergeCell ref="G57:H57"/>
    <mergeCell ref="G58:H58"/>
    <mergeCell ref="G62:H62"/>
    <mergeCell ref="E45:F45"/>
    <mergeCell ref="A77:B77"/>
    <mergeCell ref="C77:D77"/>
    <mergeCell ref="E77:F77"/>
    <mergeCell ref="A75:B75"/>
    <mergeCell ref="C57:D57"/>
    <mergeCell ref="C64:D64"/>
    <mergeCell ref="E46:F46"/>
    <mergeCell ref="C59:D59"/>
    <mergeCell ref="C62:D62"/>
    <mergeCell ref="E35:F35"/>
    <mergeCell ref="E41:F41"/>
    <mergeCell ref="E42:F42"/>
    <mergeCell ref="E43:F43"/>
    <mergeCell ref="E39:F39"/>
    <mergeCell ref="E38:F38"/>
    <mergeCell ref="E40:F40"/>
    <mergeCell ref="F2:I2"/>
    <mergeCell ref="G23:H23"/>
    <mergeCell ref="G24:H24"/>
    <mergeCell ref="G30:H30"/>
    <mergeCell ref="E30:F30"/>
    <mergeCell ref="G21:H21"/>
    <mergeCell ref="E13:F13"/>
    <mergeCell ref="G13:H13"/>
    <mergeCell ref="G22:H22"/>
    <mergeCell ref="G27:H27"/>
    <mergeCell ref="C79:D79"/>
    <mergeCell ref="E79:F79"/>
    <mergeCell ref="G79:H79"/>
    <mergeCell ref="A80:B80"/>
    <mergeCell ref="C80:D80"/>
    <mergeCell ref="E80:F80"/>
    <mergeCell ref="G80:H80"/>
    <mergeCell ref="E83:F83"/>
    <mergeCell ref="G83:H83"/>
    <mergeCell ref="A81:B81"/>
    <mergeCell ref="C81:D81"/>
    <mergeCell ref="E81:F81"/>
    <mergeCell ref="G81:H81"/>
    <mergeCell ref="A82:B82"/>
    <mergeCell ref="C82:D82"/>
    <mergeCell ref="E82:F82"/>
    <mergeCell ref="G82:H82"/>
    <mergeCell ref="C47:D47"/>
    <mergeCell ref="E47:F47"/>
    <mergeCell ref="E61:F61"/>
    <mergeCell ref="G61:H61"/>
    <mergeCell ref="G49:H49"/>
    <mergeCell ref="C50:D50"/>
    <mergeCell ref="E50:F50"/>
    <mergeCell ref="C60:D60"/>
    <mergeCell ref="C61:D61"/>
    <mergeCell ref="C58:D58"/>
    <mergeCell ref="A46:B46"/>
    <mergeCell ref="A39:B39"/>
    <mergeCell ref="G54:H54"/>
    <mergeCell ref="A43:B43"/>
    <mergeCell ref="A44:B44"/>
    <mergeCell ref="C53:D53"/>
    <mergeCell ref="E53:F53"/>
    <mergeCell ref="G46:H46"/>
    <mergeCell ref="C51:D51"/>
    <mergeCell ref="A49:B49"/>
    <mergeCell ref="C45:D45"/>
    <mergeCell ref="C43:D43"/>
    <mergeCell ref="C44:D44"/>
    <mergeCell ref="C42:D42"/>
    <mergeCell ref="E60:F60"/>
    <mergeCell ref="A48:B48"/>
    <mergeCell ref="C48:D48"/>
    <mergeCell ref="E48:F48"/>
    <mergeCell ref="C56:D56"/>
    <mergeCell ref="A56:B56"/>
    <mergeCell ref="C49:D49"/>
    <mergeCell ref="E49:F49"/>
    <mergeCell ref="A50:B50"/>
    <mergeCell ref="A51:B51"/>
    <mergeCell ref="E59:F59"/>
    <mergeCell ref="E57:F57"/>
    <mergeCell ref="E56:F56"/>
    <mergeCell ref="A55:B55"/>
    <mergeCell ref="C55:D55"/>
    <mergeCell ref="E55:F55"/>
    <mergeCell ref="G36:H36"/>
    <mergeCell ref="G48:H48"/>
    <mergeCell ref="G53:H53"/>
    <mergeCell ref="G56:H56"/>
    <mergeCell ref="G47:H47"/>
    <mergeCell ref="G41:H41"/>
    <mergeCell ref="G55:H55"/>
    <mergeCell ref="G39:H39"/>
    <mergeCell ref="G40:H40"/>
    <mergeCell ref="G38:H38"/>
    <mergeCell ref="A36:B36"/>
    <mergeCell ref="C36:D36"/>
    <mergeCell ref="E36:F36"/>
    <mergeCell ref="A54:B54"/>
    <mergeCell ref="C54:D54"/>
    <mergeCell ref="E54:F54"/>
    <mergeCell ref="C40:D40"/>
    <mergeCell ref="C41:D41"/>
    <mergeCell ref="A37:B37"/>
    <mergeCell ref="C46:D46"/>
    <mergeCell ref="C135:D135"/>
    <mergeCell ref="C141:D141"/>
    <mergeCell ref="C145:D145"/>
    <mergeCell ref="A61:B61"/>
    <mergeCell ref="A87:B87"/>
    <mergeCell ref="C84:D84"/>
    <mergeCell ref="A84:B84"/>
    <mergeCell ref="A83:B83"/>
    <mergeCell ref="C83:D83"/>
    <mergeCell ref="A79:B79"/>
  </mergeCells>
  <printOptions/>
  <pageMargins left="0.984251968503937" right="0" top="0.3937007874015748" bottom="0" header="0.5118110236220472" footer="0.5118110236220472"/>
  <pageSetup fitToHeight="5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DerbinaPC</cp:lastModifiedBy>
  <cp:lastPrinted>2013-11-25T05:15:51Z</cp:lastPrinted>
  <dcterms:created xsi:type="dcterms:W3CDTF">2007-11-10T12:47:41Z</dcterms:created>
  <dcterms:modified xsi:type="dcterms:W3CDTF">2013-11-26T06:10:03Z</dcterms:modified>
  <cp:category/>
  <cp:version/>
  <cp:contentType/>
  <cp:contentStatus/>
</cp:coreProperties>
</file>