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Расходы" sheetId="1" r:id="rId1"/>
    <sheet name="Источники" sheetId="2" r:id="rId2"/>
  </sheets>
  <definedNames/>
  <calcPr fullCalcOnLoad="1"/>
</workbook>
</file>

<file path=xl/sharedStrings.xml><?xml version="1.0" encoding="utf-8"?>
<sst xmlns="http://schemas.openxmlformats.org/spreadsheetml/2006/main" count="352" uniqueCount="184">
  <si>
    <t/>
  </si>
  <si>
    <t>Администрация муниципального образования  "Сортавальское городское поселение"</t>
  </si>
  <si>
    <t>Наименование бюджета</t>
  </si>
  <si>
    <t>бюджет Сортавальского городского поселения</t>
  </si>
  <si>
    <t>Наименование</t>
  </si>
  <si>
    <t>1</t>
  </si>
  <si>
    <t>2</t>
  </si>
  <si>
    <t>3</t>
  </si>
  <si>
    <t>4</t>
  </si>
  <si>
    <t>5</t>
  </si>
  <si>
    <t>6</t>
  </si>
  <si>
    <t>7</t>
  </si>
  <si>
    <t>0102</t>
  </si>
  <si>
    <t>Функционирование высшего должностного лица субъекта Российской Федерации и муниципального образования</t>
  </si>
  <si>
    <t>003</t>
  </si>
  <si>
    <t>20С0010010</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</si>
  <si>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</si>
  <si>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</si>
  <si>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2000042140</t>
  </si>
  <si>
    <t>20С0010020</t>
  </si>
  <si>
    <t>0106</t>
  </si>
  <si>
    <t>Обеспечение деятельности финансовых, налоговых и таможенных органов и органов финансового (финансово-бюджетного) надзора</t>
  </si>
  <si>
    <t>2000010080</t>
  </si>
  <si>
    <t>540</t>
  </si>
  <si>
    <t>0111</t>
  </si>
  <si>
    <t>Резервные фонды</t>
  </si>
  <si>
    <t>2000070540</t>
  </si>
  <si>
    <t>870</t>
  </si>
  <si>
    <t>0113</t>
  </si>
  <si>
    <t>Другие общегосударственные вопросы</t>
  </si>
  <si>
    <t>2000070370</t>
  </si>
  <si>
    <t>2000070380</t>
  </si>
  <si>
    <t>2000070390</t>
  </si>
  <si>
    <t>2000070440</t>
  </si>
  <si>
    <t>330</t>
  </si>
  <si>
    <t>0309</t>
  </si>
  <si>
    <t>Защита населения и территории от чрезвычайных ситуаций природного и техногенного характера, гражданская оборона</t>
  </si>
  <si>
    <t>2000070560</t>
  </si>
  <si>
    <t>0314</t>
  </si>
  <si>
    <t>Другие вопросы в области национальной безопасности и правоохранительной деятельности</t>
  </si>
  <si>
    <t>0409</t>
  </si>
  <si>
    <t>Дорожное хозяйство (дорожные фонды)</t>
  </si>
  <si>
    <t>2000070620</t>
  </si>
  <si>
    <t>2000070820</t>
  </si>
  <si>
    <t>0412</t>
  </si>
  <si>
    <t>Другие вопросы в области национальной экономики</t>
  </si>
  <si>
    <t>2000070460</t>
  </si>
  <si>
    <t>20С0070320</t>
  </si>
  <si>
    <t>0501</t>
  </si>
  <si>
    <t>Жилищное хозяйство</t>
  </si>
  <si>
    <t>2000070350</t>
  </si>
  <si>
    <t>2000071010</t>
  </si>
  <si>
    <t>0502</t>
  </si>
  <si>
    <t>Коммунальное хозяйство</t>
  </si>
  <si>
    <t>2000060910</t>
  </si>
  <si>
    <t>810</t>
  </si>
  <si>
    <t>0503</t>
  </si>
  <si>
    <t>Благоустройство</t>
  </si>
  <si>
    <t>2000070610</t>
  </si>
  <si>
    <t>2000070630</t>
  </si>
  <si>
    <t>2000070640</t>
  </si>
  <si>
    <t>2000070650</t>
  </si>
  <si>
    <t>0505</t>
  </si>
  <si>
    <t>Другие вопросы в области жилищно-коммунального хозяйства</t>
  </si>
  <si>
    <t>20С0070310</t>
  </si>
  <si>
    <t>0707</t>
  </si>
  <si>
    <t>Молодежная политика и оздоровление детей</t>
  </si>
  <si>
    <t>2000070940</t>
  </si>
  <si>
    <t>0801</t>
  </si>
  <si>
    <t>Культура</t>
  </si>
  <si>
    <t>20С0070330</t>
  </si>
  <si>
    <t>1001</t>
  </si>
  <si>
    <t>Пенсионное обеспечение</t>
  </si>
  <si>
    <t>2000080920</t>
  </si>
  <si>
    <t>1003</t>
  </si>
  <si>
    <t>Социальное обеспечение населения</t>
  </si>
  <si>
    <t>0300170160</t>
  </si>
  <si>
    <t>0300270170</t>
  </si>
  <si>
    <t>1102</t>
  </si>
  <si>
    <t>Массовый спорт</t>
  </si>
  <si>
    <t>2000070910</t>
  </si>
  <si>
    <t>1301</t>
  </si>
  <si>
    <t>Обслуживание государственного внутреннего и муниципального долга</t>
  </si>
  <si>
    <t>2000070410</t>
  </si>
  <si>
    <t>730</t>
  </si>
  <si>
    <t>Итого</t>
  </si>
  <si>
    <t xml:space="preserve">Код </t>
  </si>
  <si>
    <t>вида расходов</t>
  </si>
  <si>
    <t>целевой статьи</t>
  </si>
  <si>
    <t>раздела, подраздела</t>
  </si>
  <si>
    <t>главного распорядителя средств</t>
  </si>
  <si>
    <t>сумма на год</t>
  </si>
  <si>
    <t>Единица измерения: тыс. руб.</t>
  </si>
  <si>
    <t>Наименование главного распорядителя средств</t>
  </si>
  <si>
    <t>Измененная сводная бюджетная роспись бюджета</t>
  </si>
  <si>
    <t>1. Бюджетные ассигнования расходов и лимиты бюджетных обязательств бюджета Сортавальского городского поселения</t>
  </si>
  <si>
    <t>Осуществление полномочий Контрольно-счетного органа Сортавальского городского поселения, Иные межбюджетные трансферты</t>
  </si>
  <si>
    <t>Резервный фонд Сортавальского городского поселения, Резервные средства</t>
  </si>
  <si>
    <t>Присвоение звания «Почетный гражданин города Сортавала», Публичные нормативные выплаты гражданам несоциального характера</t>
  </si>
  <si>
    <t>Адресная социальная помощь гражданам Сортавальского городского поселения, потерявшим жилье и значительную часть имущества , Пособия, компенсации и иные социальные выплаты гражданам, кроме публичных нормативных обязательств</t>
  </si>
  <si>
    <t>Мероприятия по осуществлению дезинфекции, где проживают малообеспеченные семьи из группы риска, Приобретение товаров, работ, услуг в пользу граждан в целях их социального обеспечения</t>
  </si>
  <si>
    <t>Процентные платежи по муниципальному долгу Сортавальского городского поселения, Обслуживание муниципального долга</t>
  </si>
  <si>
    <t>0107</t>
  </si>
  <si>
    <t>Обеспечение проведения выборов и референдумов</t>
  </si>
  <si>
    <t>Глава Сортавальского городского поселения, Расходы на выплаты персоналу государственных (муниципальных) органов</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</si>
  <si>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</si>
  <si>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</si>
  <si>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</si>
  <si>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Уплата налогов, сборов и иных платежей</t>
  </si>
  <si>
    <t>Мероприятия по обеспечению деятельности автоматизированных систем управления бюджетным процессом, Иные закупки товаров, работ и услуг для обеспечения государственных (муниципальных) нужд</t>
  </si>
  <si>
    <t>Мероприятия по информационному сопровождению деятельности Сортавальского городского поселения, Иные закупки товаров, работ и услуг для обеспечения государственных (муниципальных) нужд</t>
  </si>
  <si>
    <t>Мероприятия по реализации прочих функций, связанных с общегосударственными вопросами,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</si>
  <si>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</si>
  <si>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Уплата налогов, сборов и иных платежей</t>
  </si>
  <si>
    <t>Мероприятия по предупреждению и ликвидации последствий чрезвычайных ситуаций и стихийных бедствий природного и техногенного характера, Иные закупки товаров, работ и услуг для обеспечения государственных (муниципальных) нужд</t>
  </si>
  <si>
    <t>Мероприятия по повышению безопасности дорожного движения, Иные закупки товаров, работ и услуг для обеспечения государственных (муниципальных) нужд</t>
  </si>
  <si>
    <t>Содержание и ремонт дорог,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</si>
  <si>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</si>
  <si>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Иные закупки товаров, работ и услуг для обеспечения государственных (муниципальных) нужд</t>
  </si>
  <si>
    <t>Мероприятия в области жилищного хозяйства, Иные закупки товаров, работ и услуг для обеспечения государственных (муниципальных) нужд</t>
  </si>
  <si>
    <t>Оплата взносов на капитальный ремонт общего имущества в многоквартирных домах, находящихся в муниципальной собственности, Иные закупки товаров, работ и услуг для обеспечения государственных (муниципальных) нужд</t>
  </si>
  <si>
    <t>Субсидии муниципальным предприятиям коммунального хозяйства, Субсидии юридическим лицам (кроме некоммерческих организаций), индивидуальным предпринимателям, физическим лицам</t>
  </si>
  <si>
    <t>Уличное освещение, Иные закупки товаров, работ и услуг для обеспечения государственных (муниципальных) нужд</t>
  </si>
  <si>
    <t>Озеленение, Иные закупки товаров, работ и услуг для обеспечения государственных (муниципальных) нужд</t>
  </si>
  <si>
    <t>Организация и содержание мест захоронения, Иные закупки товаров, работ и услуг для обеспечения государственных (муниципальных) нужд</t>
  </si>
  <si>
    <t>Мероприятия по благоустройству,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</si>
  <si>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/Расходы на выплаты персоналу казенных учреждений</t>
  </si>
  <si>
    <t>Обеспечение деятельности муниципального казенного учреждения по выполнению функций городского хозяйства,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</si>
  <si>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Уплата налогов, сборов и иных платежей</t>
  </si>
  <si>
    <t>Мероприятия по реализации молодежной политики на территории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</si>
  <si>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Расходы на выплаты персоналу казенных учреждений</t>
  </si>
  <si>
    <t>Обеспечение деятельности муниципального казенного учреждения культуры,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</si>
  <si>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Уплата налогов, сборов и иных платежей</t>
  </si>
  <si>
    <t>Доплата к трудовой пенсии муниципальным служащим администрации Сортавальского городского поселения, Публичные нормативные социальные выплаты гражданам</t>
  </si>
  <si>
    <t>Мероприятия по развитию физической культуры и массового спорта, Иные закупки товаров, работ и услуг для обеспечения государственных (муниципальных) нужд</t>
  </si>
  <si>
    <t>2. Сводная роспись источников финансирования дефицита бюджета Сортавальского городского поселения</t>
  </si>
  <si>
    <t xml:space="preserve">Наименование главного администратора источников финансирования дефицита бюджета </t>
  </si>
  <si>
    <t>Единица измерения:  тыс. руб.</t>
  </si>
  <si>
    <t>Код</t>
  </si>
  <si>
    <t>Сумма на год</t>
  </si>
  <si>
    <t>главного администратора источников финансирования дефицита</t>
  </si>
  <si>
    <t>источника внутреннего финансирования дефицита бюджета  Сортавальского городского поселения</t>
  </si>
  <si>
    <t>01020000</t>
  </si>
  <si>
    <t>Погашение бюджетами городских поселений кредитов от кредитных организаций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</si>
  <si>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</si>
  <si>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01030100</t>
  </si>
  <si>
    <r>
      <t xml:space="preserve">на </t>
    </r>
    <r>
      <rPr>
        <u val="single"/>
        <sz val="8"/>
        <color indexed="8"/>
        <rFont val="Tahoma"/>
        <family val="2"/>
      </rPr>
      <t>2019</t>
    </r>
    <r>
      <rPr>
        <sz val="8"/>
        <color indexed="8"/>
        <rFont val="Tahoma"/>
        <family val="0"/>
      </rPr>
      <t xml:space="preserve"> год</t>
    </r>
  </si>
  <si>
    <t>Исполнение судебных актов, подлежащих взысканию с казны Сортавальского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</si>
  <si>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Мероприятия в области земельных отношений, Иные закупки товаров, работ и услуг для обеспечения государственных (муниципальных) нужд</t>
  </si>
  <si>
    <t>Мероприятия в области градостроительной деятельности, Иные закупки товаров, работ и услуг для обеспечения государственных (муниципальных) нужд</t>
  </si>
  <si>
    <t>Софинансирование расходов на поддержку местных инициатив граждан, Иные закупки товаров, работ и услуг для обеспечения государственных (муниципальных) нужд</t>
  </si>
  <si>
    <t>на 2018 год</t>
  </si>
  <si>
    <r>
      <t xml:space="preserve">на </t>
    </r>
    <r>
      <rPr>
        <u val="single"/>
        <sz val="8"/>
        <color indexed="8"/>
        <rFont val="Tahoma"/>
        <family val="2"/>
      </rPr>
      <t>2020</t>
    </r>
    <r>
      <rPr>
        <sz val="8"/>
        <color indexed="8"/>
        <rFont val="Tahoma"/>
        <family val="0"/>
      </rPr>
      <t xml:space="preserve"> год</t>
    </r>
  </si>
  <si>
    <t>Реализация мероприятий государственной программы РК "Эффективное управление региональными и муниципальными финансами" за счет средств субсиидй РК, Расходы на выплаты персоналу государственных (муниципальных) органов</t>
  </si>
  <si>
    <t>20С0043170</t>
  </si>
  <si>
    <t>Реализация мероприятий государственной программы РК "Эффективное управление региональными и муниципальными финансами" за счет средств субсидий РК, Расходы на выплаты персоналу государственных (муниципальных) органов</t>
  </si>
  <si>
    <t>Проведение выборов Главы Сортавальского городского поселения, Иные закупки товаров, работ и услуг для обеспечения государственных (муниципальных) нужд</t>
  </si>
  <si>
    <t>20С0010040</t>
  </si>
  <si>
    <t>Субсидия на поддержку местных иниатив граждан, Иные закупки товаров, работ и услуг для обеспечения государственных (муниципальных) нужд</t>
  </si>
  <si>
    <t>Мероприятия по противодействию экстремизму и профилактике терроризма на территории СГП, Иные закупки товаров, работ  и услуг для обеспечения государственных (муниципальных) нужд</t>
  </si>
  <si>
    <t>Мероприятия по обеспечению первичных мер пожарной безопасности в границах Сортавальского городского поселения, Иные закупки товаров, работ и услуг для обеспечения государственных (муниципальных) нужд</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</si>
  <si>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Иные закупки товаров, работ и услуг для обеспечения государственных (муниципальных) нужд</t>
  </si>
  <si>
    <t>Содержание и ремонт дорог, Уплата налогов, сборов и иных платежей</t>
  </si>
  <si>
    <t>Реализация мероприятий государственной программы РК "Эффективное управление региональными и муниципальными финансами" за счет средств субсидий РК,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</si>
  <si>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Уплата налогов, сборов и иных платежей</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</si>
  <si>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Фонда содействия реформированию ЖКХ, Бюджетные инвестиции</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</si>
  <si>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РК, Бюджетные инвестиции</t>
  </si>
  <si>
    <t>Мероприятия в области жилищного хозяйства,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</si>
  <si>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по приобретениию квартир гражданам, проживающим в жилье, признанным непригодным для проживания, Бюджетные инвестиции</t>
  </si>
  <si>
    <t>Мероприятия в области коммунального хозяйства, Бюджетные инвестиции</t>
  </si>
  <si>
    <t>Реализация мероприятий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</si>
  <si>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06001L5550</t>
  </si>
  <si>
    <t>Реализация мероприятий по формированию современой городской среды Сортавальского городского поселения, Иные закупки товаров, работ и услуг для обеспечения государственных (муниципальных) нужд</t>
  </si>
  <si>
    <t>Реализация мероприятий по поддержке обустройства мест массового отдыха населения (городских парков) на территории Сортавальского городского поселения, Иные закупки товаров, работ и услуг для обеспечения государственных (муниципальных) нужд</t>
  </si>
  <si>
    <t>06002L5600</t>
  </si>
  <si>
    <t>Средства на частичную компенсацию дополнительных расходов на повышение оплаты труда работников муниципальных учреждений культуры за счет средств субсидий РК, Расходы на выплаты персоналу казенных учреждений</t>
  </si>
  <si>
    <t>20С0043250</t>
  </si>
  <si>
    <t>Софинансирование расходов на частичную компенсацию дополнительных расходов на повышение оплаты труда работников муниципальных учреждений культуры, предоставляемых за счет субсидий РК, за счет средств бюджета СГП, Расходы на выплаты персоналу казенных учреждений</t>
  </si>
  <si>
    <t>20С00S3250</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</si>
  <si>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Бюджетные инвестиции</t>
  </si>
  <si>
    <t>Содержание и ремонт дорог, Бюджетные инвестиции</t>
  </si>
  <si>
    <t>Уличное освещение, Уплата налогов, сборов и иных платежей</t>
  </si>
  <si>
    <t>Сортавальского городского поселения в соответствии с Решением Совета Сортавальского городского поселения о внесении изменений в решение о бюджете Сортавальского городского поселения на текущий финансовый год и на плановый период и лимиты бюджетных обязательств № 53 от 27.09.2018года</t>
  </si>
  <si>
    <t>Мероприятия по приведению объектов по переселению граждан из аварийного жилищного фонда в соответствие со строительными нормами и правилами, Иные закупки товаров, работ и услуг для обеспечения государственных (муниципальных) нужд</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</si>
</sst>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s>
  <fonts count="49">
    <font>
      <sz val="10"/>
      <name val="Arial"/>
      <family val="0"/>
    </font>
    <font>
      <sz val="11"/>
      <name val="Arial"/>
      <family val="0"/>
    </font>
    <font>
      <sz val="11"/>
      <name val="Tahoma"/>
      <family val="0"/>
    </font>
    <font>
      <sz val="11"/>
      <color indexed="8"/>
      <name val="Tahoma"/>
      <family val="0"/>
    </font>
    <font>
      <b/>
      <sz val="11"/>
      <color indexed="8"/>
      <name val="Tahoma"/>
      <family val="0"/>
    </font>
    <font>
      <sz val="8"/>
      <color indexed="8"/>
      <name val="Tahoma"/>
      <family val="0"/>
    </font>
    <font>
      <b/>
      <sz val="10"/>
      <color indexed="8"/>
      <name val="Tahoma"/>
      <family val="0"/>
    </font>
    <font>
      <i/>
      <sz val="9"/>
      <color indexed="8"/>
      <name val="Times New Roman"/>
      <family val="0"/>
    </font>
    <font>
      <sz val="6"/>
      <color indexed="8"/>
      <name val="Tahoma"/>
      <family val="0"/>
    </font>
    <font>
      <sz val="8"/>
      <color indexed="8"/>
      <name val="Arial"/>
      <family val="0"/>
    </font>
    <font>
      <sz val="9"/>
      <color indexed="8"/>
      <name val="Tahoma"/>
      <family val="0"/>
    </font>
    <font>
      <sz val="8"/>
      <name val="Arial"/>
      <family val="0"/>
    </font>
    <font>
      <b/>
      <sz val="8"/>
      <color indexed="8"/>
      <name val="Tahoma"/>
      <family val="2"/>
    </font>
    <font>
      <u val="single"/>
      <sz val="8"/>
      <color indexed="8"/>
      <name val="Tahoma"/>
      <family val="2"/>
    </font>
    <font>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2" borderId="0" applyNumberFormat="0" applyBorder="0" applyAlignment="0" applyProtection="0"/>
  </cellStyleXfs>
  <cellXfs count="100">
    <xf numFmtId="0" fontId="0" fillId="0" borderId="0" xfId="0" applyAlignment="1">
      <alignment/>
    </xf>
    <xf numFmtId="0" fontId="0" fillId="0" borderId="0" xfId="0" applyNumberFormat="1" applyAlignment="1">
      <alignment/>
    </xf>
    <xf numFmtId="0" fontId="5" fillId="33" borderId="0" xfId="0" applyNumberFormat="1" applyFont="1" applyFill="1" applyAlignment="1">
      <alignment horizontal="right" vertical="center" wrapText="1"/>
    </xf>
    <xf numFmtId="0" fontId="5" fillId="33" borderId="0" xfId="0" applyNumberFormat="1" applyFont="1" applyFill="1" applyAlignment="1">
      <alignment vertical="center" wrapText="1"/>
    </xf>
    <xf numFmtId="0" fontId="5" fillId="33" borderId="10"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7" fillId="33" borderId="0" xfId="0" applyNumberFormat="1" applyFont="1" applyFill="1" applyBorder="1" applyAlignment="1">
      <alignment vertical="center" wrapText="1"/>
    </xf>
    <xf numFmtId="0" fontId="12" fillId="34" borderId="10" xfId="0" applyNumberFormat="1" applyFont="1" applyFill="1" applyBorder="1" applyAlignment="1">
      <alignment vertical="top" wrapText="1"/>
    </xf>
    <xf numFmtId="0" fontId="5" fillId="33" borderId="10" xfId="0" applyNumberFormat="1" applyFont="1" applyFill="1" applyBorder="1" applyAlignment="1">
      <alignment vertical="top" wrapText="1"/>
    </xf>
    <xf numFmtId="0" fontId="12" fillId="34" borderId="10" xfId="0" applyNumberFormat="1" applyFont="1" applyFill="1" applyBorder="1" applyAlignment="1">
      <alignment horizontal="left" vertical="top" wrapText="1"/>
    </xf>
    <xf numFmtId="0" fontId="5" fillId="33" borderId="11" xfId="0" applyNumberFormat="1" applyFont="1" applyFill="1" applyBorder="1" applyAlignment="1">
      <alignment vertical="center" wrapText="1"/>
    </xf>
    <xf numFmtId="49"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vertical="top" wrapText="1"/>
    </xf>
    <xf numFmtId="49" fontId="5" fillId="33" borderId="10" xfId="0" applyNumberFormat="1" applyFont="1" applyFill="1" applyBorder="1" applyAlignment="1">
      <alignment horizontal="center" vertical="top" wrapText="1"/>
    </xf>
    <xf numFmtId="0" fontId="10" fillId="33" borderId="0" xfId="0" applyNumberFormat="1" applyFont="1" applyFill="1" applyAlignment="1">
      <alignment horizontal="left" vertical="top" wrapText="1"/>
    </xf>
    <xf numFmtId="49" fontId="12" fillId="0" borderId="10" xfId="0" applyNumberFormat="1" applyFont="1" applyFill="1" applyBorder="1" applyAlignment="1">
      <alignment horizontal="center" vertical="top" wrapText="1"/>
    </xf>
    <xf numFmtId="0" fontId="6" fillId="33" borderId="0" xfId="0" applyNumberFormat="1" applyFont="1" applyFill="1" applyBorder="1" applyAlignment="1">
      <alignment horizontal="left" vertical="top" wrapText="1"/>
    </xf>
    <xf numFmtId="4" fontId="6" fillId="33" borderId="0" xfId="0" applyNumberFormat="1" applyFont="1" applyFill="1" applyBorder="1" applyAlignment="1">
      <alignment horizontal="center" vertical="top" wrapText="1"/>
    </xf>
    <xf numFmtId="4" fontId="5" fillId="33" borderId="0" xfId="0" applyNumberFormat="1" applyFont="1" applyFill="1" applyBorder="1" applyAlignment="1">
      <alignment horizontal="center" vertical="top" wrapText="1"/>
    </xf>
    <xf numFmtId="0" fontId="5" fillId="33" borderId="0" xfId="0" applyNumberFormat="1" applyFont="1" applyFill="1" applyBorder="1" applyAlignment="1">
      <alignment horizontal="right" vertical="top" wrapText="1"/>
    </xf>
    <xf numFmtId="0" fontId="0" fillId="0" borderId="0" xfId="0" applyNumberFormat="1" applyBorder="1" applyAlignment="1">
      <alignment/>
    </xf>
    <xf numFmtId="0" fontId="0" fillId="0" borderId="0" xfId="0" applyNumberFormat="1" applyBorder="1" applyAlignment="1">
      <alignment/>
    </xf>
    <xf numFmtId="0" fontId="0" fillId="0" borderId="0" xfId="0" applyBorder="1" applyAlignment="1">
      <alignment/>
    </xf>
    <xf numFmtId="0" fontId="5" fillId="33" borderId="10" xfId="0" applyNumberFormat="1" applyFont="1" applyFill="1" applyBorder="1" applyAlignment="1">
      <alignment vertical="top" wrapText="1"/>
    </xf>
    <xf numFmtId="0" fontId="5" fillId="35" borderId="10" xfId="0" applyNumberFormat="1" applyFont="1" applyFill="1" applyBorder="1" applyAlignment="1">
      <alignment vertical="top" wrapText="1"/>
    </xf>
    <xf numFmtId="0" fontId="5" fillId="33" borderId="10" xfId="0" applyNumberFormat="1" applyFont="1" applyFill="1" applyBorder="1" applyAlignment="1">
      <alignment horizontal="left" vertical="top" wrapText="1"/>
    </xf>
    <xf numFmtId="0" fontId="5" fillId="33" borderId="11" xfId="0" applyNumberFormat="1" applyFont="1" applyFill="1" applyBorder="1" applyAlignment="1">
      <alignment horizontal="center" vertical="top" wrapText="1"/>
    </xf>
    <xf numFmtId="0" fontId="5" fillId="33" borderId="12"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12" fillId="34" borderId="10" xfId="0" applyNumberFormat="1" applyFont="1" applyFill="1" applyBorder="1" applyAlignment="1">
      <alignment horizontal="center" vertical="top" wrapText="1"/>
    </xf>
    <xf numFmtId="49" fontId="12" fillId="34" borderId="10" xfId="0" applyNumberFormat="1" applyFont="1" applyFill="1" applyBorder="1" applyAlignment="1">
      <alignment horizontal="center" vertical="top" wrapText="1"/>
    </xf>
    <xf numFmtId="0" fontId="8" fillId="33" borderId="10" xfId="0" applyNumberFormat="1" applyFont="1" applyFill="1" applyBorder="1" applyAlignment="1">
      <alignment horizontal="center" vertical="top" wrapText="1"/>
    </xf>
    <xf numFmtId="0" fontId="6" fillId="33" borderId="0" xfId="0" applyNumberFormat="1" applyFont="1" applyFill="1" applyAlignment="1">
      <alignment horizontal="right" vertical="center" wrapText="1"/>
    </xf>
    <xf numFmtId="0" fontId="5" fillId="33" borderId="0" xfId="0" applyNumberFormat="1" applyFont="1" applyFill="1" applyAlignment="1">
      <alignment horizontal="left" vertical="center" wrapText="1"/>
    </xf>
    <xf numFmtId="0" fontId="5" fillId="33" borderId="0" xfId="0" applyNumberFormat="1" applyFont="1" applyFill="1" applyAlignment="1">
      <alignment horizontal="left" vertical="top" wrapText="1"/>
    </xf>
    <xf numFmtId="0" fontId="5" fillId="33" borderId="0" xfId="0" applyNumberFormat="1" applyFont="1" applyFill="1" applyAlignment="1">
      <alignment horizontal="right" vertical="center" wrapText="1"/>
    </xf>
    <xf numFmtId="0" fontId="7" fillId="33" borderId="0" xfId="0" applyNumberFormat="1" applyFont="1" applyFill="1" applyBorder="1" applyAlignment="1">
      <alignment vertical="center" wrapText="1"/>
    </xf>
    <xf numFmtId="0" fontId="10" fillId="33" borderId="0" xfId="0" applyNumberFormat="1" applyFont="1" applyFill="1" applyAlignment="1">
      <alignment horizontal="left" vertical="top" wrapText="1"/>
    </xf>
    <xf numFmtId="0" fontId="0" fillId="0" borderId="13" xfId="0" applyNumberFormat="1" applyBorder="1" applyAlignment="1">
      <alignment horizontal="center"/>
    </xf>
    <xf numFmtId="0" fontId="0" fillId="0" borderId="14" xfId="0" applyNumberFormat="1" applyBorder="1" applyAlignment="1">
      <alignment horizontal="center"/>
    </xf>
    <xf numFmtId="0" fontId="5" fillId="33" borderId="11"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center" wrapText="1"/>
    </xf>
    <xf numFmtId="0" fontId="4" fillId="33" borderId="0" xfId="0" applyNumberFormat="1" applyFont="1" applyFill="1" applyAlignment="1">
      <alignment horizontal="center" vertical="center" wrapText="1"/>
    </xf>
    <xf numFmtId="0" fontId="7" fillId="33" borderId="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44" fontId="5" fillId="33" borderId="0" xfId="42" applyFont="1" applyFill="1" applyAlignment="1">
      <alignment horizontal="left" vertical="center" wrapText="1"/>
    </xf>
    <xf numFmtId="0" fontId="5" fillId="33" borderId="15"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0" fillId="0" borderId="0" xfId="0" applyNumberFormat="1" applyBorder="1" applyAlignment="1">
      <alignment horizontal="left"/>
    </xf>
    <xf numFmtId="49" fontId="5" fillId="0" borderId="11" xfId="0" applyNumberFormat="1" applyFont="1" applyFill="1" applyBorder="1" applyAlignment="1">
      <alignment horizontal="center" vertical="top" wrapText="1"/>
    </xf>
    <xf numFmtId="49" fontId="5" fillId="0" borderId="12"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6" fillId="33" borderId="10" xfId="0" applyNumberFormat="1" applyFont="1" applyFill="1" applyBorder="1" applyAlignment="1">
      <alignment horizontal="left" vertical="top" wrapText="1"/>
    </xf>
    <xf numFmtId="0" fontId="9" fillId="33" borderId="16" xfId="0" applyNumberFormat="1" applyFont="1" applyFill="1" applyBorder="1" applyAlignment="1">
      <alignment horizontal="center" wrapText="1"/>
    </xf>
    <xf numFmtId="0" fontId="9" fillId="33" borderId="0" xfId="0" applyNumberFormat="1" applyFont="1" applyFill="1" applyBorder="1" applyAlignment="1">
      <alignment horizontal="center" wrapText="1"/>
    </xf>
    <xf numFmtId="164" fontId="12" fillId="0" borderId="10" xfId="0" applyNumberFormat="1" applyFont="1" applyFill="1" applyBorder="1" applyAlignment="1">
      <alignment horizontal="right" vertical="top" wrapText="1"/>
    </xf>
    <xf numFmtId="0" fontId="12" fillId="0" borderId="11" xfId="0" applyNumberFormat="1" applyFont="1" applyFill="1" applyBorder="1" applyAlignment="1">
      <alignment horizontal="left" vertical="top" wrapText="1"/>
    </xf>
    <xf numFmtId="0" fontId="12" fillId="0" borderId="12" xfId="0" applyNumberFormat="1" applyFont="1" applyFill="1" applyBorder="1" applyAlignment="1">
      <alignment horizontal="left" vertical="top" wrapText="1"/>
    </xf>
    <xf numFmtId="49" fontId="12" fillId="0" borderId="11" xfId="0" applyNumberFormat="1" applyFont="1" applyFill="1" applyBorder="1" applyAlignment="1">
      <alignment horizontal="center" vertical="top" wrapText="1"/>
    </xf>
    <xf numFmtId="49" fontId="12" fillId="0" borderId="18" xfId="0" applyNumberFormat="1" applyFont="1" applyFill="1" applyBorder="1" applyAlignment="1">
      <alignment horizontal="center" vertical="top" wrapText="1"/>
    </xf>
    <xf numFmtId="49" fontId="12" fillId="0" borderId="12" xfId="0" applyNumberFormat="1" applyFont="1" applyFill="1" applyBorder="1" applyAlignment="1">
      <alignment horizontal="center" vertical="top" wrapText="1"/>
    </xf>
    <xf numFmtId="164" fontId="12" fillId="0" borderId="10" xfId="0" applyNumberFormat="1" applyFont="1" applyFill="1" applyBorder="1" applyAlignment="1">
      <alignment horizontal="center" vertical="top" wrapText="1"/>
    </xf>
    <xf numFmtId="164" fontId="12" fillId="0" borderId="11" xfId="0" applyNumberFormat="1" applyFont="1" applyFill="1" applyBorder="1" applyAlignment="1">
      <alignment horizontal="center" vertical="top" wrapText="1"/>
    </xf>
    <xf numFmtId="164" fontId="12" fillId="0" borderId="18" xfId="0" applyNumberFormat="1" applyFont="1" applyFill="1" applyBorder="1" applyAlignment="1">
      <alignment horizontal="center" vertical="top" wrapText="1"/>
    </xf>
    <xf numFmtId="164" fontId="12" fillId="0" borderId="12" xfId="0" applyNumberFormat="1" applyFont="1" applyFill="1" applyBorder="1" applyAlignment="1">
      <alignment horizontal="center" vertical="top" wrapText="1"/>
    </xf>
    <xf numFmtId="0" fontId="8" fillId="33" borderId="11" xfId="0" applyNumberFormat="1" applyFont="1" applyFill="1" applyBorder="1" applyAlignment="1">
      <alignment horizontal="center" vertical="top" wrapText="1"/>
    </xf>
    <xf numFmtId="0" fontId="8" fillId="33" borderId="18" xfId="0" applyNumberFormat="1" applyFont="1" applyFill="1" applyBorder="1" applyAlignment="1">
      <alignment horizontal="center" vertical="top" wrapText="1"/>
    </xf>
    <xf numFmtId="0" fontId="8" fillId="33" borderId="12"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164" fontId="12" fillId="34" borderId="10" xfId="0" applyNumberFormat="1" applyFont="1" applyFill="1" applyBorder="1" applyAlignment="1">
      <alignment horizontal="center" vertical="top" wrapText="1"/>
    </xf>
    <xf numFmtId="164" fontId="12" fillId="34" borderId="11" xfId="0" applyNumberFormat="1" applyFont="1" applyFill="1" applyBorder="1" applyAlignment="1">
      <alignment horizontal="center" vertical="top" wrapText="1"/>
    </xf>
    <xf numFmtId="164" fontId="12" fillId="34" borderId="18" xfId="0" applyNumberFormat="1" applyFont="1" applyFill="1" applyBorder="1" applyAlignment="1">
      <alignment horizontal="center" vertical="top" wrapText="1"/>
    </xf>
    <xf numFmtId="164" fontId="12" fillId="34" borderId="12" xfId="0" applyNumberFormat="1" applyFont="1" applyFill="1" applyBorder="1" applyAlignment="1">
      <alignment horizontal="center" vertical="top" wrapText="1"/>
    </xf>
    <xf numFmtId="164" fontId="12" fillId="34" borderId="10" xfId="0" applyNumberFormat="1" applyFont="1" applyFill="1" applyBorder="1" applyAlignment="1">
      <alignment horizontal="right" vertical="top" wrapText="1"/>
    </xf>
    <xf numFmtId="164" fontId="5" fillId="33" borderId="10" xfId="0" applyNumberFormat="1" applyFont="1" applyFill="1" applyBorder="1" applyAlignment="1">
      <alignment horizontal="center" vertical="top" wrapText="1"/>
    </xf>
    <xf numFmtId="164" fontId="5" fillId="33" borderId="11" xfId="0" applyNumberFormat="1" applyFont="1" applyFill="1" applyBorder="1" applyAlignment="1">
      <alignment horizontal="center" vertical="top" wrapText="1"/>
    </xf>
    <xf numFmtId="164" fontId="5" fillId="33" borderId="18" xfId="0" applyNumberFormat="1" applyFont="1" applyFill="1" applyBorder="1" applyAlignment="1">
      <alignment horizontal="center" vertical="top" wrapText="1"/>
    </xf>
    <xf numFmtId="164" fontId="5" fillId="33" borderId="12" xfId="0" applyNumberFormat="1" applyFont="1" applyFill="1" applyBorder="1" applyAlignment="1">
      <alignment horizontal="center" vertical="top" wrapText="1"/>
    </xf>
    <xf numFmtId="164" fontId="5" fillId="33" borderId="10" xfId="0" applyNumberFormat="1" applyFont="1" applyFill="1" applyBorder="1" applyAlignment="1">
      <alignment horizontal="right" vertical="top" wrapText="1"/>
    </xf>
    <xf numFmtId="164" fontId="5" fillId="35" borderId="11" xfId="0" applyNumberFormat="1" applyFont="1" applyFill="1" applyBorder="1" applyAlignment="1">
      <alignment horizontal="center" vertical="top" wrapText="1"/>
    </xf>
    <xf numFmtId="164" fontId="5" fillId="35" borderId="18" xfId="0" applyNumberFormat="1" applyFont="1" applyFill="1" applyBorder="1" applyAlignment="1">
      <alignment horizontal="center" vertical="top" wrapText="1"/>
    </xf>
    <xf numFmtId="164" fontId="5" fillId="35" borderId="12" xfId="0" applyNumberFormat="1" applyFont="1" applyFill="1" applyBorder="1" applyAlignment="1">
      <alignment horizontal="center" vertical="top" wrapText="1"/>
    </xf>
    <xf numFmtId="164" fontId="14" fillId="0" borderId="11" xfId="0" applyNumberFormat="1" applyFont="1" applyBorder="1" applyAlignment="1">
      <alignment horizontal="center" vertical="top"/>
    </xf>
    <xf numFmtId="164" fontId="14" fillId="0" borderId="18" xfId="0" applyNumberFormat="1" applyFont="1" applyBorder="1" applyAlignment="1">
      <alignment horizontal="center" vertical="top"/>
    </xf>
    <xf numFmtId="164" fontId="14" fillId="0" borderId="12" xfId="0" applyNumberFormat="1" applyFont="1" applyBorder="1" applyAlignment="1">
      <alignment horizontal="center" vertical="top"/>
    </xf>
    <xf numFmtId="164" fontId="5" fillId="0" borderId="11" xfId="0" applyNumberFormat="1" applyFont="1" applyFill="1" applyBorder="1" applyAlignment="1">
      <alignment horizontal="center" vertical="top" wrapText="1"/>
    </xf>
    <xf numFmtId="164" fontId="5" fillId="0" borderId="18" xfId="0" applyNumberFormat="1" applyFont="1" applyFill="1" applyBorder="1" applyAlignment="1">
      <alignment horizontal="center" vertical="top" wrapText="1"/>
    </xf>
    <xf numFmtId="164" fontId="5" fillId="0" borderId="12" xfId="0" applyNumberFormat="1" applyFont="1" applyFill="1" applyBorder="1" applyAlignment="1">
      <alignment horizontal="center" vertical="top" wrapText="1"/>
    </xf>
    <xf numFmtId="164" fontId="6" fillId="33" borderId="10" xfId="0" applyNumberFormat="1" applyFont="1" applyFill="1" applyBorder="1" applyAlignment="1">
      <alignment horizontal="center" vertical="top" wrapText="1"/>
    </xf>
    <xf numFmtId="164" fontId="6" fillId="33" borderId="11" xfId="0" applyNumberFormat="1" applyFont="1" applyFill="1" applyBorder="1" applyAlignment="1">
      <alignment horizontal="center" vertical="top" wrapText="1"/>
    </xf>
    <xf numFmtId="164" fontId="6" fillId="33" borderId="18" xfId="0" applyNumberFormat="1" applyFont="1" applyFill="1" applyBorder="1" applyAlignment="1">
      <alignment horizontal="center" vertical="top" wrapText="1"/>
    </xf>
    <xf numFmtId="164" fontId="6" fillId="33" borderId="12" xfId="0" applyNumberFormat="1" applyFont="1" applyFill="1" applyBorder="1" applyAlignment="1">
      <alignment horizontal="center" vertical="top" wrapText="1"/>
    </xf>
    <xf numFmtId="164" fontId="6" fillId="33" borderId="10" xfId="0" applyNumberFormat="1" applyFont="1" applyFill="1" applyBorder="1" applyAlignment="1">
      <alignment horizontal="righ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V112"/>
  <sheetViews>
    <sheetView tabSelected="1" zoomScalePageLayoutView="0" workbookViewId="0" topLeftCell="A96">
      <selection activeCell="Z90" sqref="Z90"/>
    </sheetView>
  </sheetViews>
  <sheetFormatPr defaultColWidth="9.140625" defaultRowHeight="12.75"/>
  <cols>
    <col min="1" max="1" width="29.57421875" style="0" customWidth="1"/>
    <col min="2" max="2" width="12.00390625" style="1" customWidth="1"/>
    <col min="3" max="3" width="9.8515625" style="1" customWidth="1"/>
    <col min="4" max="4" width="4.57421875" style="1" customWidth="1"/>
    <col min="5" max="5" width="5.7109375" style="1" customWidth="1"/>
    <col min="6" max="6" width="6.421875" style="1" customWidth="1"/>
    <col min="7" max="7" width="5.7109375" style="1" customWidth="1"/>
    <col min="8" max="8" width="0.5625" style="1" customWidth="1"/>
    <col min="9" max="9" width="0.42578125" style="1" hidden="1" customWidth="1"/>
    <col min="10" max="10" width="0.2890625" style="1" hidden="1" customWidth="1"/>
    <col min="11" max="11" width="1.7109375" style="1" hidden="1" customWidth="1"/>
    <col min="12" max="12" width="2.7109375" style="1" hidden="1" customWidth="1"/>
    <col min="13" max="13" width="1.7109375" style="1" hidden="1" customWidth="1"/>
    <col min="14" max="14" width="6.28125" style="1" customWidth="1"/>
    <col min="15" max="15" width="3.00390625" style="1" customWidth="1"/>
    <col min="16" max="16" width="1.28515625" style="1" customWidth="1"/>
    <col min="17" max="17" width="0.42578125" style="1" customWidth="1"/>
    <col min="18" max="18" width="0.9921875" style="1" customWidth="1"/>
    <col min="19" max="19" width="6.00390625" style="1" customWidth="1"/>
    <col min="20" max="20" width="1.57421875" style="1" customWidth="1"/>
    <col min="21" max="21" width="4.140625" style="1" customWidth="1"/>
    <col min="22" max="22" width="7.00390625" style="1" customWidth="1"/>
  </cols>
  <sheetData>
    <row r="1" ht="29.25" customHeight="1"/>
    <row r="2" spans="1:22" s="1" customFormat="1" ht="18" customHeight="1">
      <c r="A2" s="44" t="s">
        <v>94</v>
      </c>
      <c r="B2" s="44"/>
      <c r="C2" s="44"/>
      <c r="D2" s="44"/>
      <c r="E2" s="44"/>
      <c r="F2" s="44"/>
      <c r="G2" s="44"/>
      <c r="H2" s="44"/>
      <c r="I2" s="44"/>
      <c r="J2" s="44"/>
      <c r="K2" s="44"/>
      <c r="L2" s="44"/>
      <c r="M2" s="44"/>
      <c r="N2" s="44"/>
      <c r="O2" s="44"/>
      <c r="P2" s="44"/>
      <c r="Q2" s="44"/>
      <c r="R2" s="44"/>
      <c r="S2" s="44"/>
      <c r="T2" s="44"/>
      <c r="U2" s="44"/>
      <c r="V2" s="44"/>
    </row>
    <row r="3" spans="1:22" s="1" customFormat="1" ht="93" customHeight="1">
      <c r="A3" s="44" t="s">
        <v>182</v>
      </c>
      <c r="B3" s="44"/>
      <c r="C3" s="44"/>
      <c r="D3" s="44"/>
      <c r="E3" s="44"/>
      <c r="F3" s="44"/>
      <c r="G3" s="44"/>
      <c r="H3" s="44"/>
      <c r="I3" s="44"/>
      <c r="J3" s="44"/>
      <c r="K3" s="44"/>
      <c r="L3" s="44"/>
      <c r="M3" s="44"/>
      <c r="N3" s="44"/>
      <c r="O3" s="44"/>
      <c r="P3" s="44"/>
      <c r="Q3" s="44"/>
      <c r="R3" s="44"/>
      <c r="S3" s="44"/>
      <c r="T3" s="44"/>
      <c r="U3" s="44"/>
      <c r="V3" s="44"/>
    </row>
    <row r="4" spans="2:22" s="1" customFormat="1" ht="15.75" customHeight="1">
      <c r="B4" s="34" t="s">
        <v>0</v>
      </c>
      <c r="C4" s="34"/>
      <c r="D4" s="34"/>
      <c r="E4" s="34"/>
      <c r="F4" s="34"/>
      <c r="G4" s="34"/>
      <c r="H4" s="34"/>
      <c r="I4" s="34"/>
      <c r="J4" s="34"/>
      <c r="K4" s="34"/>
      <c r="L4" s="34"/>
      <c r="M4" s="34"/>
      <c r="N4" s="34"/>
      <c r="O4" s="34"/>
      <c r="P4" s="34"/>
      <c r="Q4" s="34"/>
      <c r="R4" s="34"/>
      <c r="S4" s="34"/>
      <c r="T4" s="34"/>
      <c r="U4" s="34"/>
      <c r="V4" s="2" t="s">
        <v>0</v>
      </c>
    </row>
    <row r="5" spans="1:22" s="1" customFormat="1" ht="27" customHeight="1">
      <c r="A5" s="35" t="s">
        <v>93</v>
      </c>
      <c r="B5" s="35"/>
      <c r="C5" s="35"/>
      <c r="D5" s="35"/>
      <c r="E5" s="38" t="s">
        <v>1</v>
      </c>
      <c r="F5" s="38"/>
      <c r="G5" s="38"/>
      <c r="H5" s="38"/>
      <c r="I5" s="38"/>
      <c r="J5" s="38"/>
      <c r="K5" s="38"/>
      <c r="L5" s="38"/>
      <c r="M5" s="38"/>
      <c r="N5" s="38"/>
      <c r="O5" s="38"/>
      <c r="P5" s="38"/>
      <c r="Q5" s="38"/>
      <c r="R5" s="38"/>
      <c r="S5" s="38"/>
      <c r="T5" s="38"/>
      <c r="U5" s="38"/>
      <c r="V5" s="2"/>
    </row>
    <row r="6" spans="1:22" s="1" customFormat="1" ht="15" customHeight="1">
      <c r="A6" s="35"/>
      <c r="B6" s="35"/>
      <c r="C6" s="35"/>
      <c r="D6" s="35"/>
      <c r="E6" s="47"/>
      <c r="F6" s="47"/>
      <c r="G6" s="47"/>
      <c r="H6" s="47"/>
      <c r="I6" s="47"/>
      <c r="J6" s="47"/>
      <c r="K6" s="47"/>
      <c r="L6" s="47"/>
      <c r="M6" s="47"/>
      <c r="N6" s="47"/>
      <c r="O6" s="47"/>
      <c r="P6" s="47"/>
      <c r="Q6" s="47"/>
      <c r="R6" s="47"/>
      <c r="S6" s="47"/>
      <c r="T6" s="47"/>
      <c r="U6" s="47"/>
      <c r="V6" s="2"/>
    </row>
    <row r="7" spans="1:22" s="1" customFormat="1" ht="27" customHeight="1">
      <c r="A7" s="3" t="s">
        <v>2</v>
      </c>
      <c r="B7" s="3"/>
      <c r="C7" s="3"/>
      <c r="D7" s="45" t="s">
        <v>3</v>
      </c>
      <c r="E7" s="45"/>
      <c r="F7" s="45"/>
      <c r="G7" s="45"/>
      <c r="H7" s="45"/>
      <c r="I7" s="45"/>
      <c r="J7" s="45"/>
      <c r="K7" s="45"/>
      <c r="L7" s="45"/>
      <c r="M7" s="45"/>
      <c r="N7" s="45"/>
      <c r="O7" s="45"/>
      <c r="P7" s="45"/>
      <c r="Q7" s="45"/>
      <c r="R7" s="45"/>
      <c r="S7" s="45"/>
      <c r="T7" s="7"/>
      <c r="U7" s="7"/>
      <c r="V7" s="2" t="s">
        <v>0</v>
      </c>
    </row>
    <row r="8" spans="1:22" s="1" customFormat="1" ht="13.5" customHeight="1">
      <c r="A8" s="35" t="s">
        <v>92</v>
      </c>
      <c r="B8" s="35"/>
      <c r="C8" s="35"/>
      <c r="D8" s="35"/>
      <c r="E8" s="35"/>
      <c r="F8" s="35"/>
      <c r="G8" s="35"/>
      <c r="H8" s="35"/>
      <c r="I8" s="35"/>
      <c r="J8" s="35"/>
      <c r="K8" s="35" t="s">
        <v>0</v>
      </c>
      <c r="L8" s="35"/>
      <c r="M8" s="35"/>
      <c r="N8" s="35"/>
      <c r="O8" s="35"/>
      <c r="P8" s="35"/>
      <c r="Q8" s="35"/>
      <c r="R8" s="35"/>
      <c r="S8" s="35"/>
      <c r="T8" s="35"/>
      <c r="U8" s="37"/>
      <c r="V8" s="37"/>
    </row>
    <row r="9" spans="2:22" s="1" customFormat="1" ht="13.5" customHeight="1">
      <c r="B9" s="35" t="s">
        <v>0</v>
      </c>
      <c r="C9" s="35"/>
      <c r="D9" s="35"/>
      <c r="E9" s="35"/>
      <c r="F9" s="35"/>
      <c r="G9" s="35"/>
      <c r="H9" s="35"/>
      <c r="I9" s="35"/>
      <c r="J9" s="35"/>
      <c r="K9" s="35"/>
      <c r="L9" s="35"/>
      <c r="M9" s="35"/>
      <c r="N9" s="35"/>
      <c r="O9" s="35"/>
      <c r="P9" s="35"/>
      <c r="Q9" s="35"/>
      <c r="R9" s="35"/>
      <c r="S9" s="35"/>
      <c r="T9" s="35"/>
      <c r="U9" s="35"/>
      <c r="V9" s="35"/>
    </row>
    <row r="10" spans="2:22" s="1" customFormat="1" ht="13.5" customHeight="1">
      <c r="B10" s="36"/>
      <c r="C10" s="36"/>
      <c r="D10" s="36"/>
      <c r="E10" s="36"/>
      <c r="F10" s="36"/>
      <c r="G10" s="36"/>
      <c r="H10" s="36"/>
      <c r="I10" s="36"/>
      <c r="J10" s="36"/>
      <c r="K10" s="36"/>
      <c r="L10" s="36"/>
      <c r="M10" s="36"/>
      <c r="N10" s="36"/>
      <c r="O10" s="36"/>
      <c r="P10" s="36"/>
      <c r="Q10" s="36"/>
      <c r="R10" s="36"/>
      <c r="S10" s="36"/>
      <c r="T10" s="36"/>
      <c r="U10" s="36"/>
      <c r="V10" s="36"/>
    </row>
    <row r="11" spans="1:22" s="1" customFormat="1" ht="30.75" customHeight="1">
      <c r="A11" s="39" t="s">
        <v>95</v>
      </c>
      <c r="B11" s="39"/>
      <c r="C11" s="39"/>
      <c r="D11" s="39"/>
      <c r="E11" s="39"/>
      <c r="F11" s="39"/>
      <c r="G11" s="39"/>
      <c r="H11" s="39"/>
      <c r="I11" s="39"/>
      <c r="J11" s="39"/>
      <c r="K11" s="39"/>
      <c r="L11" s="39"/>
      <c r="M11" s="39"/>
      <c r="N11" s="39"/>
      <c r="O11" s="39"/>
      <c r="P11" s="39"/>
      <c r="Q11" s="39"/>
      <c r="R11" s="39"/>
      <c r="S11" s="39"/>
      <c r="T11" s="39"/>
      <c r="U11" s="39"/>
      <c r="V11" s="39"/>
    </row>
    <row r="12" spans="2:22" s="1" customFormat="1" ht="13.5" customHeight="1">
      <c r="B12" s="36" t="s">
        <v>0</v>
      </c>
      <c r="C12" s="36"/>
      <c r="D12" s="36"/>
      <c r="E12" s="36"/>
      <c r="F12" s="36"/>
      <c r="G12" s="36"/>
      <c r="H12" s="36"/>
      <c r="I12" s="36"/>
      <c r="J12" s="36"/>
      <c r="K12" s="36"/>
      <c r="L12" s="36"/>
      <c r="M12" s="36"/>
      <c r="N12" s="36"/>
      <c r="O12" s="36"/>
      <c r="P12" s="36"/>
      <c r="Q12" s="36"/>
      <c r="R12" s="36"/>
      <c r="S12" s="36"/>
      <c r="T12" s="36"/>
      <c r="U12" s="36"/>
      <c r="V12" s="36"/>
    </row>
    <row r="13" spans="1:22" s="1" customFormat="1" ht="13.5" customHeight="1">
      <c r="A13" s="40" t="s">
        <v>4</v>
      </c>
      <c r="B13" s="51" t="s">
        <v>86</v>
      </c>
      <c r="C13" s="52"/>
      <c r="D13" s="52"/>
      <c r="E13" s="52"/>
      <c r="F13" s="53"/>
      <c r="G13" s="48" t="s">
        <v>91</v>
      </c>
      <c r="H13" s="49"/>
      <c r="I13" s="49"/>
      <c r="J13" s="49"/>
      <c r="K13" s="49"/>
      <c r="L13" s="49"/>
      <c r="M13" s="49"/>
      <c r="N13" s="49"/>
      <c r="O13" s="49"/>
      <c r="P13" s="49"/>
      <c r="Q13" s="49"/>
      <c r="R13" s="49"/>
      <c r="S13" s="49"/>
      <c r="T13" s="49"/>
      <c r="U13" s="49"/>
      <c r="V13" s="50"/>
    </row>
    <row r="14" spans="1:22" s="1" customFormat="1" ht="51" customHeight="1">
      <c r="A14" s="41"/>
      <c r="B14" s="11" t="s">
        <v>90</v>
      </c>
      <c r="C14" s="4" t="s">
        <v>89</v>
      </c>
      <c r="D14" s="43" t="s">
        <v>88</v>
      </c>
      <c r="E14" s="43"/>
      <c r="F14" s="4" t="s">
        <v>87</v>
      </c>
      <c r="G14" s="46" t="s">
        <v>151</v>
      </c>
      <c r="H14" s="43"/>
      <c r="I14" s="43"/>
      <c r="J14" s="43"/>
      <c r="K14" s="43"/>
      <c r="L14" s="43"/>
      <c r="M14" s="43"/>
      <c r="N14" s="43"/>
      <c r="O14" s="46" t="s">
        <v>146</v>
      </c>
      <c r="P14" s="43"/>
      <c r="Q14" s="43"/>
      <c r="R14" s="43"/>
      <c r="S14" s="43"/>
      <c r="T14" s="46" t="s">
        <v>152</v>
      </c>
      <c r="U14" s="43"/>
      <c r="V14" s="43"/>
    </row>
    <row r="15" spans="1:22" s="1" customFormat="1" ht="13.5" customHeight="1">
      <c r="A15" s="33" t="s">
        <v>5</v>
      </c>
      <c r="B15" s="33"/>
      <c r="C15" s="5" t="s">
        <v>6</v>
      </c>
      <c r="D15" s="33" t="s">
        <v>7</v>
      </c>
      <c r="E15" s="33"/>
      <c r="F15" s="5" t="s">
        <v>8</v>
      </c>
      <c r="G15" s="33" t="s">
        <v>9</v>
      </c>
      <c r="H15" s="33"/>
      <c r="I15" s="33"/>
      <c r="J15" s="33"/>
      <c r="K15" s="33"/>
      <c r="L15" s="33"/>
      <c r="M15" s="33"/>
      <c r="N15" s="33"/>
      <c r="O15" s="33" t="s">
        <v>10</v>
      </c>
      <c r="P15" s="33"/>
      <c r="Q15" s="33"/>
      <c r="R15" s="33"/>
      <c r="S15" s="33"/>
      <c r="T15" s="33" t="s">
        <v>11</v>
      </c>
      <c r="U15" s="33"/>
      <c r="V15" s="33"/>
    </row>
    <row r="16" spans="1:22" s="1" customFormat="1" ht="50.25" customHeight="1">
      <c r="A16" s="8" t="s">
        <v>13</v>
      </c>
      <c r="B16" s="31" t="s">
        <v>12</v>
      </c>
      <c r="C16" s="31"/>
      <c r="D16" s="31"/>
      <c r="E16" s="31"/>
      <c r="F16" s="31"/>
      <c r="G16" s="76">
        <f>SUM(G17:N18)</f>
        <v>1797.766</v>
      </c>
      <c r="H16" s="76"/>
      <c r="I16" s="76"/>
      <c r="J16" s="76"/>
      <c r="K16" s="76"/>
      <c r="L16" s="76"/>
      <c r="M16" s="76"/>
      <c r="N16" s="76"/>
      <c r="O16" s="77">
        <f>O17</f>
        <v>1708.1</v>
      </c>
      <c r="P16" s="78"/>
      <c r="Q16" s="78"/>
      <c r="R16" s="78"/>
      <c r="S16" s="79"/>
      <c r="T16" s="80">
        <f>T17</f>
        <v>2009.2</v>
      </c>
      <c r="U16" s="80"/>
      <c r="V16" s="80"/>
    </row>
    <row r="17" spans="1:22" s="1" customFormat="1" ht="51.75" customHeight="1">
      <c r="A17" s="9" t="s">
        <v>104</v>
      </c>
      <c r="B17" s="6" t="s">
        <v>14</v>
      </c>
      <c r="C17" s="6" t="s">
        <v>12</v>
      </c>
      <c r="D17" s="30" t="s">
        <v>15</v>
      </c>
      <c r="E17" s="30"/>
      <c r="F17" s="6">
        <v>120</v>
      </c>
      <c r="G17" s="81">
        <v>1744</v>
      </c>
      <c r="H17" s="81"/>
      <c r="I17" s="81"/>
      <c r="J17" s="81"/>
      <c r="K17" s="81"/>
      <c r="L17" s="81"/>
      <c r="M17" s="81"/>
      <c r="N17" s="81"/>
      <c r="O17" s="82">
        <v>1708.1</v>
      </c>
      <c r="P17" s="83"/>
      <c r="Q17" s="83"/>
      <c r="R17" s="83"/>
      <c r="S17" s="84"/>
      <c r="T17" s="85">
        <v>2009.2</v>
      </c>
      <c r="U17" s="85"/>
      <c r="V17" s="85"/>
    </row>
    <row r="18" spans="1:22" s="1" customFormat="1" ht="92.25" customHeight="1">
      <c r="A18" s="9" t="s">
        <v>153</v>
      </c>
      <c r="B18" s="6" t="s">
        <v>14</v>
      </c>
      <c r="C18" s="6" t="s">
        <v>12</v>
      </c>
      <c r="D18" s="30" t="s">
        <v>154</v>
      </c>
      <c r="E18" s="30"/>
      <c r="F18" s="6">
        <v>120</v>
      </c>
      <c r="G18" s="81">
        <v>53.766</v>
      </c>
      <c r="H18" s="81"/>
      <c r="I18" s="81"/>
      <c r="J18" s="81"/>
      <c r="K18" s="81"/>
      <c r="L18" s="81"/>
      <c r="M18" s="81"/>
      <c r="N18" s="81"/>
      <c r="O18" s="82">
        <v>0</v>
      </c>
      <c r="P18" s="83"/>
      <c r="Q18" s="83"/>
      <c r="R18" s="83"/>
      <c r="S18" s="84"/>
      <c r="T18" s="85">
        <v>0</v>
      </c>
      <c r="U18" s="85"/>
      <c r="V18" s="85"/>
    </row>
    <row r="19" spans="1:22" s="1" customFormat="1" ht="92.25" customHeight="1">
      <c r="A19" s="8" t="s">
        <v>17</v>
      </c>
      <c r="B19" s="31" t="s">
        <v>16</v>
      </c>
      <c r="C19" s="31"/>
      <c r="D19" s="31"/>
      <c r="E19" s="31"/>
      <c r="F19" s="31"/>
      <c r="G19" s="76">
        <f>SUM(G20:N24)</f>
        <v>14433.251000000002</v>
      </c>
      <c r="H19" s="76"/>
      <c r="I19" s="76"/>
      <c r="J19" s="76"/>
      <c r="K19" s="76"/>
      <c r="L19" s="76"/>
      <c r="M19" s="76"/>
      <c r="N19" s="76"/>
      <c r="O19" s="77">
        <f>O20+O22+O23+O24</f>
        <v>13801.800000000001</v>
      </c>
      <c r="P19" s="78"/>
      <c r="Q19" s="78"/>
      <c r="R19" s="78"/>
      <c r="S19" s="79"/>
      <c r="T19" s="80">
        <f>T20+T22+T23+T24</f>
        <v>13871.300000000001</v>
      </c>
      <c r="U19" s="80"/>
      <c r="V19" s="80"/>
    </row>
    <row r="20" spans="1:22" s="1" customFormat="1" ht="118.5" customHeight="1">
      <c r="A20" s="9" t="s">
        <v>105</v>
      </c>
      <c r="B20" s="6" t="s">
        <v>14</v>
      </c>
      <c r="C20" s="6" t="s">
        <v>16</v>
      </c>
      <c r="D20" s="30" t="s">
        <v>18</v>
      </c>
      <c r="E20" s="30"/>
      <c r="F20" s="6">
        <v>240</v>
      </c>
      <c r="G20" s="81">
        <v>2</v>
      </c>
      <c r="H20" s="81"/>
      <c r="I20" s="81"/>
      <c r="J20" s="81"/>
      <c r="K20" s="81"/>
      <c r="L20" s="81"/>
      <c r="M20" s="81"/>
      <c r="N20" s="81"/>
      <c r="O20" s="82">
        <v>2</v>
      </c>
      <c r="P20" s="83"/>
      <c r="Q20" s="83"/>
      <c r="R20" s="83"/>
      <c r="S20" s="84"/>
      <c r="T20" s="85">
        <v>2</v>
      </c>
      <c r="U20" s="85"/>
      <c r="V20" s="85"/>
    </row>
    <row r="21" spans="1:22" s="1" customFormat="1" ht="90.75" customHeight="1">
      <c r="A21" s="25" t="s">
        <v>155</v>
      </c>
      <c r="B21" s="6" t="s">
        <v>14</v>
      </c>
      <c r="C21" s="6" t="s">
        <v>16</v>
      </c>
      <c r="D21" s="30" t="s">
        <v>154</v>
      </c>
      <c r="E21" s="30"/>
      <c r="F21" s="6">
        <v>120</v>
      </c>
      <c r="G21" s="81">
        <v>334.951</v>
      </c>
      <c r="H21" s="81"/>
      <c r="I21" s="81"/>
      <c r="J21" s="81"/>
      <c r="K21" s="81"/>
      <c r="L21" s="81"/>
      <c r="M21" s="81"/>
      <c r="N21" s="81"/>
      <c r="O21" s="82">
        <v>0</v>
      </c>
      <c r="P21" s="83"/>
      <c r="Q21" s="83"/>
      <c r="R21" s="83"/>
      <c r="S21" s="84"/>
      <c r="T21" s="85">
        <v>0</v>
      </c>
      <c r="U21" s="85"/>
      <c r="V21" s="85"/>
    </row>
    <row r="22" spans="1:22" s="1" customFormat="1" ht="59.25" customHeight="1">
      <c r="A22" s="9" t="s">
        <v>106</v>
      </c>
      <c r="B22" s="6" t="s">
        <v>14</v>
      </c>
      <c r="C22" s="6" t="s">
        <v>16</v>
      </c>
      <c r="D22" s="30" t="s">
        <v>19</v>
      </c>
      <c r="E22" s="30"/>
      <c r="F22" s="6">
        <v>120</v>
      </c>
      <c r="G22" s="81">
        <v>12271.2</v>
      </c>
      <c r="H22" s="81"/>
      <c r="I22" s="81"/>
      <c r="J22" s="81"/>
      <c r="K22" s="81"/>
      <c r="L22" s="81"/>
      <c r="M22" s="81"/>
      <c r="N22" s="81"/>
      <c r="O22" s="82">
        <v>12279.7</v>
      </c>
      <c r="P22" s="83"/>
      <c r="Q22" s="83"/>
      <c r="R22" s="83"/>
      <c r="S22" s="84"/>
      <c r="T22" s="85">
        <v>12288.6</v>
      </c>
      <c r="U22" s="85"/>
      <c r="V22" s="85"/>
    </row>
    <row r="23" spans="1:22" s="1" customFormat="1" ht="67.5" customHeight="1">
      <c r="A23" s="9" t="s">
        <v>107</v>
      </c>
      <c r="B23" s="6" t="s">
        <v>14</v>
      </c>
      <c r="C23" s="6" t="s">
        <v>16</v>
      </c>
      <c r="D23" s="30" t="s">
        <v>19</v>
      </c>
      <c r="E23" s="30"/>
      <c r="F23" s="6">
        <v>240</v>
      </c>
      <c r="G23" s="81">
        <v>1824.9</v>
      </c>
      <c r="H23" s="81"/>
      <c r="I23" s="81"/>
      <c r="J23" s="81"/>
      <c r="K23" s="81"/>
      <c r="L23" s="81"/>
      <c r="M23" s="81"/>
      <c r="N23" s="81"/>
      <c r="O23" s="82">
        <v>1520.1</v>
      </c>
      <c r="P23" s="83"/>
      <c r="Q23" s="83"/>
      <c r="R23" s="83"/>
      <c r="S23" s="84"/>
      <c r="T23" s="85">
        <v>1580.7</v>
      </c>
      <c r="U23" s="85"/>
      <c r="V23" s="85"/>
    </row>
    <row r="24" spans="1:22" s="1" customFormat="1" ht="48.75" customHeight="1">
      <c r="A24" s="9" t="s">
        <v>108</v>
      </c>
      <c r="B24" s="6" t="s">
        <v>14</v>
      </c>
      <c r="C24" s="6" t="s">
        <v>16</v>
      </c>
      <c r="D24" s="30" t="s">
        <v>19</v>
      </c>
      <c r="E24" s="30"/>
      <c r="F24" s="6">
        <v>850</v>
      </c>
      <c r="G24" s="81">
        <v>0.2</v>
      </c>
      <c r="H24" s="81"/>
      <c r="I24" s="81"/>
      <c r="J24" s="81"/>
      <c r="K24" s="81"/>
      <c r="L24" s="81"/>
      <c r="M24" s="81"/>
      <c r="N24" s="81"/>
      <c r="O24" s="82">
        <v>0</v>
      </c>
      <c r="P24" s="83"/>
      <c r="Q24" s="83"/>
      <c r="R24" s="83"/>
      <c r="S24" s="84"/>
      <c r="T24" s="85">
        <v>0</v>
      </c>
      <c r="U24" s="85"/>
      <c r="V24" s="85"/>
    </row>
    <row r="25" spans="1:22" s="1" customFormat="1" ht="56.25" customHeight="1">
      <c r="A25" s="8" t="s">
        <v>21</v>
      </c>
      <c r="B25" s="31" t="s">
        <v>20</v>
      </c>
      <c r="C25" s="31"/>
      <c r="D25" s="31"/>
      <c r="E25" s="31"/>
      <c r="F25" s="31"/>
      <c r="G25" s="76">
        <f>SUM(G26)</f>
        <v>248.551</v>
      </c>
      <c r="H25" s="76"/>
      <c r="I25" s="76"/>
      <c r="J25" s="76"/>
      <c r="K25" s="76"/>
      <c r="L25" s="76"/>
      <c r="M25" s="76"/>
      <c r="N25" s="76"/>
      <c r="O25" s="77">
        <f>O26</f>
        <v>248.6</v>
      </c>
      <c r="P25" s="78"/>
      <c r="Q25" s="78"/>
      <c r="R25" s="78"/>
      <c r="S25" s="79"/>
      <c r="T25" s="80">
        <f>T26</f>
        <v>248.6</v>
      </c>
      <c r="U25" s="80"/>
      <c r="V25" s="80"/>
    </row>
    <row r="26" spans="1:22" s="1" customFormat="1" ht="57.75" customHeight="1">
      <c r="A26" s="9" t="s">
        <v>96</v>
      </c>
      <c r="B26" s="6" t="s">
        <v>14</v>
      </c>
      <c r="C26" s="6" t="s">
        <v>20</v>
      </c>
      <c r="D26" s="30" t="s">
        <v>22</v>
      </c>
      <c r="E26" s="30"/>
      <c r="F26" s="6" t="s">
        <v>23</v>
      </c>
      <c r="G26" s="81">
        <v>248.551</v>
      </c>
      <c r="H26" s="81"/>
      <c r="I26" s="81"/>
      <c r="J26" s="81"/>
      <c r="K26" s="81"/>
      <c r="L26" s="81"/>
      <c r="M26" s="81"/>
      <c r="N26" s="81"/>
      <c r="O26" s="82">
        <v>248.6</v>
      </c>
      <c r="P26" s="83"/>
      <c r="Q26" s="83"/>
      <c r="R26" s="83"/>
      <c r="S26" s="84"/>
      <c r="T26" s="85">
        <v>248.6</v>
      </c>
      <c r="U26" s="85"/>
      <c r="V26" s="85"/>
    </row>
    <row r="27" spans="1:22" s="1" customFormat="1" ht="25.5" customHeight="1">
      <c r="A27" s="8" t="s">
        <v>103</v>
      </c>
      <c r="B27" s="32" t="s">
        <v>102</v>
      </c>
      <c r="C27" s="32"/>
      <c r="D27" s="32"/>
      <c r="E27" s="32"/>
      <c r="F27" s="32"/>
      <c r="G27" s="76">
        <f>SUM(G28)</f>
        <v>0</v>
      </c>
      <c r="H27" s="76"/>
      <c r="I27" s="76"/>
      <c r="J27" s="76"/>
      <c r="K27" s="76"/>
      <c r="L27" s="76"/>
      <c r="M27" s="76"/>
      <c r="N27" s="76"/>
      <c r="O27" s="77">
        <f>P28</f>
        <v>0</v>
      </c>
      <c r="P27" s="78"/>
      <c r="Q27" s="78"/>
      <c r="R27" s="78"/>
      <c r="S27" s="79"/>
      <c r="T27" s="80">
        <f>T28</f>
        <v>1103.4</v>
      </c>
      <c r="U27" s="80"/>
      <c r="V27" s="80"/>
    </row>
    <row r="28" spans="1:22" s="1" customFormat="1" ht="68.25" customHeight="1">
      <c r="A28" s="25" t="s">
        <v>156</v>
      </c>
      <c r="B28" s="15" t="s">
        <v>14</v>
      </c>
      <c r="C28" s="15" t="s">
        <v>102</v>
      </c>
      <c r="D28" s="42" t="s">
        <v>157</v>
      </c>
      <c r="E28" s="29"/>
      <c r="F28" s="6">
        <v>240</v>
      </c>
      <c r="G28" s="82">
        <v>0</v>
      </c>
      <c r="H28" s="83"/>
      <c r="I28" s="83"/>
      <c r="J28" s="83"/>
      <c r="K28" s="83"/>
      <c r="L28" s="83"/>
      <c r="M28" s="83"/>
      <c r="N28" s="84"/>
      <c r="O28" s="82">
        <v>0</v>
      </c>
      <c r="P28" s="83"/>
      <c r="Q28" s="83"/>
      <c r="R28" s="83"/>
      <c r="S28" s="84"/>
      <c r="T28" s="82">
        <v>1103.4</v>
      </c>
      <c r="U28" s="83"/>
      <c r="V28" s="84"/>
    </row>
    <row r="29" spans="1:22" s="1" customFormat="1" ht="30" customHeight="1">
      <c r="A29" s="8" t="s">
        <v>25</v>
      </c>
      <c r="B29" s="31" t="s">
        <v>24</v>
      </c>
      <c r="C29" s="31"/>
      <c r="D29" s="31"/>
      <c r="E29" s="31"/>
      <c r="F29" s="31"/>
      <c r="G29" s="76">
        <f>SUM(G30)</f>
        <v>250</v>
      </c>
      <c r="H29" s="76"/>
      <c r="I29" s="76"/>
      <c r="J29" s="76"/>
      <c r="K29" s="76"/>
      <c r="L29" s="76"/>
      <c r="M29" s="76"/>
      <c r="N29" s="76"/>
      <c r="O29" s="77">
        <f>O30</f>
        <v>200</v>
      </c>
      <c r="P29" s="78"/>
      <c r="Q29" s="78"/>
      <c r="R29" s="78"/>
      <c r="S29" s="79"/>
      <c r="T29" s="80">
        <f>T30</f>
        <v>100</v>
      </c>
      <c r="U29" s="80"/>
      <c r="V29" s="80"/>
    </row>
    <row r="30" spans="1:22" s="1" customFormat="1" ht="41.25" customHeight="1">
      <c r="A30" s="9" t="s">
        <v>97</v>
      </c>
      <c r="B30" s="6" t="s">
        <v>14</v>
      </c>
      <c r="C30" s="6" t="s">
        <v>24</v>
      </c>
      <c r="D30" s="30" t="s">
        <v>26</v>
      </c>
      <c r="E30" s="30"/>
      <c r="F30" s="6" t="s">
        <v>27</v>
      </c>
      <c r="G30" s="81">
        <v>250</v>
      </c>
      <c r="H30" s="81"/>
      <c r="I30" s="81"/>
      <c r="J30" s="81"/>
      <c r="K30" s="81"/>
      <c r="L30" s="81"/>
      <c r="M30" s="81"/>
      <c r="N30" s="81"/>
      <c r="O30" s="82">
        <v>200</v>
      </c>
      <c r="P30" s="83"/>
      <c r="Q30" s="83"/>
      <c r="R30" s="83"/>
      <c r="S30" s="84"/>
      <c r="T30" s="85">
        <v>100</v>
      </c>
      <c r="U30" s="85"/>
      <c r="V30" s="85"/>
    </row>
    <row r="31" spans="1:22" s="1" customFormat="1" ht="32.25" customHeight="1">
      <c r="A31" s="8" t="s">
        <v>29</v>
      </c>
      <c r="B31" s="31" t="s">
        <v>28</v>
      </c>
      <c r="C31" s="31"/>
      <c r="D31" s="31"/>
      <c r="E31" s="31"/>
      <c r="F31" s="31"/>
      <c r="G31" s="76">
        <f>SUM(G32:N40)</f>
        <v>5148.849</v>
      </c>
      <c r="H31" s="76"/>
      <c r="I31" s="76"/>
      <c r="J31" s="76"/>
      <c r="K31" s="76"/>
      <c r="L31" s="76"/>
      <c r="M31" s="76"/>
      <c r="N31" s="76"/>
      <c r="O31" s="77">
        <f>SUM(O32:S40)</f>
        <v>3313.9000000000005</v>
      </c>
      <c r="P31" s="78"/>
      <c r="Q31" s="78"/>
      <c r="R31" s="78"/>
      <c r="S31" s="79"/>
      <c r="T31" s="80">
        <f>SUM(T32:V40)</f>
        <v>2642.1000000000004</v>
      </c>
      <c r="U31" s="80"/>
      <c r="V31" s="80"/>
    </row>
    <row r="32" spans="1:22" s="1" customFormat="1" ht="82.5" customHeight="1">
      <c r="A32" s="9" t="s">
        <v>109</v>
      </c>
      <c r="B32" s="6" t="s">
        <v>14</v>
      </c>
      <c r="C32" s="6" t="s">
        <v>28</v>
      </c>
      <c r="D32" s="30" t="s">
        <v>30</v>
      </c>
      <c r="E32" s="30"/>
      <c r="F32" s="6">
        <v>240</v>
      </c>
      <c r="G32" s="81">
        <v>88.4</v>
      </c>
      <c r="H32" s="81"/>
      <c r="I32" s="81"/>
      <c r="J32" s="81"/>
      <c r="K32" s="81"/>
      <c r="L32" s="81"/>
      <c r="M32" s="81"/>
      <c r="N32" s="81"/>
      <c r="O32" s="82">
        <v>91.9</v>
      </c>
      <c r="P32" s="83"/>
      <c r="Q32" s="83"/>
      <c r="R32" s="83"/>
      <c r="S32" s="84"/>
      <c r="T32" s="85">
        <v>95.6</v>
      </c>
      <c r="U32" s="85"/>
      <c r="V32" s="85"/>
    </row>
    <row r="33" spans="1:22" s="1" customFormat="1" ht="81.75" customHeight="1">
      <c r="A33" s="9" t="s">
        <v>110</v>
      </c>
      <c r="B33" s="6" t="s">
        <v>14</v>
      </c>
      <c r="C33" s="6" t="s">
        <v>28</v>
      </c>
      <c r="D33" s="30" t="s">
        <v>31</v>
      </c>
      <c r="E33" s="30"/>
      <c r="F33" s="6">
        <v>240</v>
      </c>
      <c r="G33" s="81">
        <v>566.4</v>
      </c>
      <c r="H33" s="81"/>
      <c r="I33" s="81"/>
      <c r="J33" s="81"/>
      <c r="K33" s="81"/>
      <c r="L33" s="81"/>
      <c r="M33" s="81"/>
      <c r="N33" s="81"/>
      <c r="O33" s="82">
        <v>353.9</v>
      </c>
      <c r="P33" s="83"/>
      <c r="Q33" s="83"/>
      <c r="R33" s="83"/>
      <c r="S33" s="84"/>
      <c r="T33" s="85">
        <v>368</v>
      </c>
      <c r="U33" s="85"/>
      <c r="V33" s="85"/>
    </row>
    <row r="34" spans="1:22" s="1" customFormat="1" ht="71.25" customHeight="1">
      <c r="A34" s="9" t="s">
        <v>111</v>
      </c>
      <c r="B34" s="6" t="s">
        <v>14</v>
      </c>
      <c r="C34" s="6" t="s">
        <v>28</v>
      </c>
      <c r="D34" s="30" t="s">
        <v>32</v>
      </c>
      <c r="E34" s="30"/>
      <c r="F34" s="6">
        <v>240</v>
      </c>
      <c r="G34" s="81">
        <v>83.7</v>
      </c>
      <c r="H34" s="81"/>
      <c r="I34" s="81"/>
      <c r="J34" s="81"/>
      <c r="K34" s="81"/>
      <c r="L34" s="81"/>
      <c r="M34" s="81"/>
      <c r="N34" s="81"/>
      <c r="O34" s="82">
        <v>84.5</v>
      </c>
      <c r="P34" s="83"/>
      <c r="Q34" s="83"/>
      <c r="R34" s="83"/>
      <c r="S34" s="84"/>
      <c r="T34" s="85">
        <v>85.4</v>
      </c>
      <c r="U34" s="85"/>
      <c r="V34" s="85"/>
    </row>
    <row r="35" spans="1:22" s="1" customFormat="1" ht="154.5" customHeight="1">
      <c r="A35" s="25" t="s">
        <v>147</v>
      </c>
      <c r="B35" s="6" t="s">
        <v>14</v>
      </c>
      <c r="C35" s="6" t="s">
        <v>28</v>
      </c>
      <c r="D35" s="30">
        <v>2000070430</v>
      </c>
      <c r="E35" s="30"/>
      <c r="F35" s="6">
        <v>830</v>
      </c>
      <c r="G35" s="82">
        <v>289.46</v>
      </c>
      <c r="H35" s="83"/>
      <c r="I35" s="83"/>
      <c r="J35" s="83"/>
      <c r="K35" s="83"/>
      <c r="L35" s="83"/>
      <c r="M35" s="83"/>
      <c r="N35" s="84"/>
      <c r="O35" s="82">
        <v>0</v>
      </c>
      <c r="P35" s="83"/>
      <c r="Q35" s="83"/>
      <c r="R35" s="83"/>
      <c r="S35" s="84"/>
      <c r="T35" s="82">
        <v>0</v>
      </c>
      <c r="U35" s="83"/>
      <c r="V35" s="84"/>
    </row>
    <row r="36" spans="1:22" s="1" customFormat="1" ht="105" customHeight="1">
      <c r="A36" s="9" t="s">
        <v>112</v>
      </c>
      <c r="B36" s="6" t="s">
        <v>14</v>
      </c>
      <c r="C36" s="6" t="s">
        <v>28</v>
      </c>
      <c r="D36" s="30" t="s">
        <v>33</v>
      </c>
      <c r="E36" s="30"/>
      <c r="F36" s="6">
        <v>240</v>
      </c>
      <c r="G36" s="81">
        <v>2536.7</v>
      </c>
      <c r="H36" s="81"/>
      <c r="I36" s="81"/>
      <c r="J36" s="81"/>
      <c r="K36" s="81"/>
      <c r="L36" s="81"/>
      <c r="M36" s="81"/>
      <c r="N36" s="81"/>
      <c r="O36" s="82">
        <v>2669.3</v>
      </c>
      <c r="P36" s="83"/>
      <c r="Q36" s="83"/>
      <c r="R36" s="83"/>
      <c r="S36" s="84"/>
      <c r="T36" s="85">
        <v>1978.8</v>
      </c>
      <c r="U36" s="85"/>
      <c r="V36" s="85"/>
    </row>
    <row r="37" spans="1:22" s="1" customFormat="1" ht="82.5" customHeight="1">
      <c r="A37" s="25" t="s">
        <v>113</v>
      </c>
      <c r="B37" s="6" t="s">
        <v>14</v>
      </c>
      <c r="C37" s="6" t="s">
        <v>28</v>
      </c>
      <c r="D37" s="30" t="s">
        <v>33</v>
      </c>
      <c r="E37" s="30"/>
      <c r="F37" s="6">
        <v>850</v>
      </c>
      <c r="G37" s="81">
        <v>102.8</v>
      </c>
      <c r="H37" s="81"/>
      <c r="I37" s="81"/>
      <c r="J37" s="81"/>
      <c r="K37" s="81"/>
      <c r="L37" s="81"/>
      <c r="M37" s="81"/>
      <c r="N37" s="81"/>
      <c r="O37" s="82">
        <v>102.8</v>
      </c>
      <c r="P37" s="83"/>
      <c r="Q37" s="83"/>
      <c r="R37" s="83"/>
      <c r="S37" s="84"/>
      <c r="T37" s="85">
        <v>102.8</v>
      </c>
      <c r="U37" s="85"/>
      <c r="V37" s="85"/>
    </row>
    <row r="38" spans="1:22" s="1" customFormat="1" ht="55.5" customHeight="1">
      <c r="A38" s="9" t="s">
        <v>158</v>
      </c>
      <c r="B38" s="6" t="s">
        <v>14</v>
      </c>
      <c r="C38" s="6" t="s">
        <v>28</v>
      </c>
      <c r="D38" s="30">
        <v>2000043140</v>
      </c>
      <c r="E38" s="30"/>
      <c r="F38" s="6">
        <v>240</v>
      </c>
      <c r="G38" s="81">
        <v>712.216</v>
      </c>
      <c r="H38" s="81"/>
      <c r="I38" s="81"/>
      <c r="J38" s="81"/>
      <c r="K38" s="81"/>
      <c r="L38" s="81"/>
      <c r="M38" s="81"/>
      <c r="N38" s="81"/>
      <c r="O38" s="82">
        <v>0</v>
      </c>
      <c r="P38" s="83"/>
      <c r="Q38" s="83"/>
      <c r="R38" s="83"/>
      <c r="S38" s="84"/>
      <c r="T38" s="85">
        <v>0</v>
      </c>
      <c r="U38" s="85"/>
      <c r="V38" s="85"/>
    </row>
    <row r="39" spans="1:22" s="1" customFormat="1" ht="68.25" customHeight="1">
      <c r="A39" s="9" t="s">
        <v>150</v>
      </c>
      <c r="B39" s="6" t="s">
        <v>14</v>
      </c>
      <c r="C39" s="6" t="s">
        <v>28</v>
      </c>
      <c r="D39" s="30">
        <v>2000070920</v>
      </c>
      <c r="E39" s="30"/>
      <c r="F39" s="6">
        <v>240</v>
      </c>
      <c r="G39" s="81">
        <v>757.673</v>
      </c>
      <c r="H39" s="81"/>
      <c r="I39" s="81"/>
      <c r="J39" s="81"/>
      <c r="K39" s="81"/>
      <c r="L39" s="81"/>
      <c r="M39" s="81"/>
      <c r="N39" s="81"/>
      <c r="O39" s="82">
        <v>0</v>
      </c>
      <c r="P39" s="83"/>
      <c r="Q39" s="83"/>
      <c r="R39" s="83"/>
      <c r="S39" s="84"/>
      <c r="T39" s="85">
        <v>0</v>
      </c>
      <c r="U39" s="85"/>
      <c r="V39" s="85"/>
    </row>
    <row r="40" spans="1:22" s="1" customFormat="1" ht="53.25" customHeight="1">
      <c r="A40" s="9" t="s">
        <v>98</v>
      </c>
      <c r="B40" s="6" t="s">
        <v>14</v>
      </c>
      <c r="C40" s="6" t="s">
        <v>28</v>
      </c>
      <c r="D40" s="30">
        <v>2000080970</v>
      </c>
      <c r="E40" s="30"/>
      <c r="F40" s="6" t="s">
        <v>34</v>
      </c>
      <c r="G40" s="81">
        <v>11.5</v>
      </c>
      <c r="H40" s="81"/>
      <c r="I40" s="81"/>
      <c r="J40" s="81"/>
      <c r="K40" s="81"/>
      <c r="L40" s="81"/>
      <c r="M40" s="81"/>
      <c r="N40" s="81"/>
      <c r="O40" s="82">
        <v>11.5</v>
      </c>
      <c r="P40" s="83"/>
      <c r="Q40" s="83"/>
      <c r="R40" s="83"/>
      <c r="S40" s="84"/>
      <c r="T40" s="85">
        <v>11.5</v>
      </c>
      <c r="U40" s="85"/>
      <c r="V40" s="85"/>
    </row>
    <row r="41" spans="1:22" s="1" customFormat="1" ht="51" customHeight="1">
      <c r="A41" s="8" t="s">
        <v>36</v>
      </c>
      <c r="B41" s="31" t="s">
        <v>35</v>
      </c>
      <c r="C41" s="31"/>
      <c r="D41" s="31"/>
      <c r="E41" s="31"/>
      <c r="F41" s="31"/>
      <c r="G41" s="76">
        <f>SUM(G42)</f>
        <v>20.8</v>
      </c>
      <c r="H41" s="76"/>
      <c r="I41" s="76"/>
      <c r="J41" s="76"/>
      <c r="K41" s="76"/>
      <c r="L41" s="76"/>
      <c r="M41" s="76"/>
      <c r="N41" s="76"/>
      <c r="O41" s="77">
        <f>O42</f>
        <v>21.6</v>
      </c>
      <c r="P41" s="78"/>
      <c r="Q41" s="78"/>
      <c r="R41" s="78"/>
      <c r="S41" s="79"/>
      <c r="T41" s="80">
        <f>T42</f>
        <v>22.5</v>
      </c>
      <c r="U41" s="80"/>
      <c r="V41" s="80"/>
    </row>
    <row r="42" spans="1:22" s="1" customFormat="1" ht="92.25" customHeight="1">
      <c r="A42" s="9" t="s">
        <v>114</v>
      </c>
      <c r="B42" s="6" t="s">
        <v>14</v>
      </c>
      <c r="C42" s="6" t="s">
        <v>35</v>
      </c>
      <c r="D42" s="30" t="s">
        <v>37</v>
      </c>
      <c r="E42" s="30"/>
      <c r="F42" s="6">
        <v>240</v>
      </c>
      <c r="G42" s="81">
        <v>20.8</v>
      </c>
      <c r="H42" s="81"/>
      <c r="I42" s="81"/>
      <c r="J42" s="81"/>
      <c r="K42" s="81"/>
      <c r="L42" s="81"/>
      <c r="M42" s="81"/>
      <c r="N42" s="81"/>
      <c r="O42" s="82">
        <v>21.6</v>
      </c>
      <c r="P42" s="83"/>
      <c r="Q42" s="83"/>
      <c r="R42" s="83"/>
      <c r="S42" s="84"/>
      <c r="T42" s="85">
        <v>22.5</v>
      </c>
      <c r="U42" s="85"/>
      <c r="V42" s="85"/>
    </row>
    <row r="43" spans="1:22" s="1" customFormat="1" ht="51.75" customHeight="1">
      <c r="A43" s="8" t="s">
        <v>39</v>
      </c>
      <c r="B43" s="31" t="s">
        <v>38</v>
      </c>
      <c r="C43" s="31"/>
      <c r="D43" s="31"/>
      <c r="E43" s="31"/>
      <c r="F43" s="31"/>
      <c r="G43" s="76">
        <f>SUM(G44:N45)</f>
        <v>128.2</v>
      </c>
      <c r="H43" s="76"/>
      <c r="I43" s="76"/>
      <c r="J43" s="76"/>
      <c r="K43" s="76"/>
      <c r="L43" s="76"/>
      <c r="M43" s="76"/>
      <c r="N43" s="76"/>
      <c r="O43" s="77">
        <f>O44+O45</f>
        <v>133.2</v>
      </c>
      <c r="P43" s="78"/>
      <c r="Q43" s="78"/>
      <c r="R43" s="78"/>
      <c r="S43" s="79"/>
      <c r="T43" s="80">
        <f>T45+T44</f>
        <v>0</v>
      </c>
      <c r="U43" s="80"/>
      <c r="V43" s="80"/>
    </row>
    <row r="44" spans="1:22" s="1" customFormat="1" ht="69.75" customHeight="1">
      <c r="A44" s="26" t="s">
        <v>159</v>
      </c>
      <c r="B44" s="6" t="s">
        <v>14</v>
      </c>
      <c r="C44" s="6" t="s">
        <v>38</v>
      </c>
      <c r="D44" s="30">
        <v>1000170190</v>
      </c>
      <c r="E44" s="30"/>
      <c r="F44" s="6">
        <v>240</v>
      </c>
      <c r="G44" s="86">
        <v>26.2</v>
      </c>
      <c r="H44" s="87"/>
      <c r="I44" s="87"/>
      <c r="J44" s="87"/>
      <c r="K44" s="87"/>
      <c r="L44" s="87"/>
      <c r="M44" s="87"/>
      <c r="N44" s="88"/>
      <c r="O44" s="86">
        <v>26.2</v>
      </c>
      <c r="P44" s="87"/>
      <c r="Q44" s="87"/>
      <c r="R44" s="87"/>
      <c r="S44" s="88"/>
      <c r="T44" s="86">
        <v>0</v>
      </c>
      <c r="U44" s="87"/>
      <c r="V44" s="88"/>
    </row>
    <row r="45" spans="1:22" s="1" customFormat="1" ht="81" customHeight="1">
      <c r="A45" s="25" t="s">
        <v>160</v>
      </c>
      <c r="B45" s="6" t="s">
        <v>14</v>
      </c>
      <c r="C45" s="6" t="s">
        <v>38</v>
      </c>
      <c r="D45" s="30">
        <v>2000070570</v>
      </c>
      <c r="E45" s="30"/>
      <c r="F45" s="6">
        <v>240</v>
      </c>
      <c r="G45" s="81">
        <v>102</v>
      </c>
      <c r="H45" s="81"/>
      <c r="I45" s="81"/>
      <c r="J45" s="81"/>
      <c r="K45" s="81"/>
      <c r="L45" s="81"/>
      <c r="M45" s="81"/>
      <c r="N45" s="81"/>
      <c r="O45" s="82">
        <v>107</v>
      </c>
      <c r="P45" s="83"/>
      <c r="Q45" s="83"/>
      <c r="R45" s="83"/>
      <c r="S45" s="84"/>
      <c r="T45" s="85">
        <v>0</v>
      </c>
      <c r="U45" s="85"/>
      <c r="V45" s="85"/>
    </row>
    <row r="46" spans="1:22" s="1" customFormat="1" ht="36" customHeight="1">
      <c r="A46" s="8" t="s">
        <v>41</v>
      </c>
      <c r="B46" s="31" t="s">
        <v>40</v>
      </c>
      <c r="C46" s="31"/>
      <c r="D46" s="31"/>
      <c r="E46" s="31"/>
      <c r="F46" s="31"/>
      <c r="G46" s="76">
        <f>SUM(G47:N52)</f>
        <v>30664.199999999997</v>
      </c>
      <c r="H46" s="76"/>
      <c r="I46" s="76"/>
      <c r="J46" s="76"/>
      <c r="K46" s="76"/>
      <c r="L46" s="76"/>
      <c r="M46" s="76"/>
      <c r="N46" s="76"/>
      <c r="O46" s="77">
        <f>O49+O50+O48</f>
        <v>19069.1</v>
      </c>
      <c r="P46" s="78"/>
      <c r="Q46" s="78"/>
      <c r="R46" s="78"/>
      <c r="S46" s="79"/>
      <c r="T46" s="80">
        <f>T49+T50</f>
        <v>9760.2</v>
      </c>
      <c r="U46" s="80"/>
      <c r="V46" s="80"/>
    </row>
    <row r="47" spans="1:22" s="1" customFormat="1" ht="114.75" customHeight="1">
      <c r="A47" s="25" t="s">
        <v>161</v>
      </c>
      <c r="B47" s="6" t="s">
        <v>14</v>
      </c>
      <c r="C47" s="6" t="s">
        <v>40</v>
      </c>
      <c r="D47" s="30">
        <v>2000043180</v>
      </c>
      <c r="E47" s="30"/>
      <c r="F47" s="6">
        <v>240</v>
      </c>
      <c r="G47" s="81">
        <f>2300+2160</f>
        <v>4460</v>
      </c>
      <c r="H47" s="81"/>
      <c r="I47" s="81"/>
      <c r="J47" s="81"/>
      <c r="K47" s="81"/>
      <c r="L47" s="81"/>
      <c r="M47" s="81"/>
      <c r="N47" s="81"/>
      <c r="O47" s="82">
        <v>0</v>
      </c>
      <c r="P47" s="83"/>
      <c r="Q47" s="83"/>
      <c r="R47" s="83"/>
      <c r="S47" s="84"/>
      <c r="T47" s="85">
        <v>0</v>
      </c>
      <c r="U47" s="85"/>
      <c r="V47" s="85"/>
    </row>
    <row r="48" spans="1:22" s="1" customFormat="1" ht="80.25" customHeight="1">
      <c r="A48" s="25" t="s">
        <v>179</v>
      </c>
      <c r="B48" s="6" t="s">
        <v>14</v>
      </c>
      <c r="C48" s="6" t="s">
        <v>40</v>
      </c>
      <c r="D48" s="30">
        <v>2000043180</v>
      </c>
      <c r="E48" s="30"/>
      <c r="F48" s="6">
        <v>410</v>
      </c>
      <c r="G48" s="81">
        <f>10000-2160</f>
        <v>7840</v>
      </c>
      <c r="H48" s="81"/>
      <c r="I48" s="81"/>
      <c r="J48" s="81"/>
      <c r="K48" s="81"/>
      <c r="L48" s="81"/>
      <c r="M48" s="81"/>
      <c r="N48" s="81"/>
      <c r="O48" s="82">
        <v>3600</v>
      </c>
      <c r="P48" s="83"/>
      <c r="Q48" s="83"/>
      <c r="R48" s="83"/>
      <c r="S48" s="84"/>
      <c r="T48" s="85">
        <v>0</v>
      </c>
      <c r="U48" s="85"/>
      <c r="V48" s="85"/>
    </row>
    <row r="49" spans="1:22" s="1" customFormat="1" ht="60" customHeight="1">
      <c r="A49" s="9" t="s">
        <v>115</v>
      </c>
      <c r="B49" s="6" t="s">
        <v>14</v>
      </c>
      <c r="C49" s="6" t="s">
        <v>40</v>
      </c>
      <c r="D49" s="30" t="s">
        <v>42</v>
      </c>
      <c r="E49" s="30"/>
      <c r="F49" s="6">
        <v>240</v>
      </c>
      <c r="G49" s="81">
        <v>390.8</v>
      </c>
      <c r="H49" s="81"/>
      <c r="I49" s="81"/>
      <c r="J49" s="81"/>
      <c r="K49" s="81"/>
      <c r="L49" s="81"/>
      <c r="M49" s="81"/>
      <c r="N49" s="81"/>
      <c r="O49" s="82">
        <v>393.9</v>
      </c>
      <c r="P49" s="83"/>
      <c r="Q49" s="83"/>
      <c r="R49" s="83"/>
      <c r="S49" s="84"/>
      <c r="T49" s="85">
        <v>409.6</v>
      </c>
      <c r="U49" s="85"/>
      <c r="V49" s="85"/>
    </row>
    <row r="50" spans="1:22" s="1" customFormat="1" ht="50.25" customHeight="1">
      <c r="A50" s="9" t="s">
        <v>116</v>
      </c>
      <c r="B50" s="6" t="s">
        <v>14</v>
      </c>
      <c r="C50" s="6" t="s">
        <v>40</v>
      </c>
      <c r="D50" s="30" t="s">
        <v>43</v>
      </c>
      <c r="E50" s="30"/>
      <c r="F50" s="6">
        <v>240</v>
      </c>
      <c r="G50" s="81">
        <f>15213.4+540</f>
        <v>15753.4</v>
      </c>
      <c r="H50" s="81"/>
      <c r="I50" s="81"/>
      <c r="J50" s="81"/>
      <c r="K50" s="81"/>
      <c r="L50" s="81"/>
      <c r="M50" s="81"/>
      <c r="N50" s="81"/>
      <c r="O50" s="82">
        <v>15075.2</v>
      </c>
      <c r="P50" s="83"/>
      <c r="Q50" s="83"/>
      <c r="R50" s="83"/>
      <c r="S50" s="84"/>
      <c r="T50" s="85">
        <v>9350.6</v>
      </c>
      <c r="U50" s="85"/>
      <c r="V50" s="85"/>
    </row>
    <row r="51" spans="1:22" s="1" customFormat="1" ht="28.5" customHeight="1">
      <c r="A51" s="25" t="s">
        <v>180</v>
      </c>
      <c r="B51" s="6" t="s">
        <v>14</v>
      </c>
      <c r="C51" s="6" t="s">
        <v>40</v>
      </c>
      <c r="D51" s="30" t="s">
        <v>43</v>
      </c>
      <c r="E51" s="30"/>
      <c r="F51" s="6">
        <v>410</v>
      </c>
      <c r="G51" s="81">
        <f>2500-540</f>
        <v>1960</v>
      </c>
      <c r="H51" s="81"/>
      <c r="I51" s="81"/>
      <c r="J51" s="81"/>
      <c r="K51" s="81"/>
      <c r="L51" s="81"/>
      <c r="M51" s="81"/>
      <c r="N51" s="81"/>
      <c r="O51" s="82">
        <v>0</v>
      </c>
      <c r="P51" s="83"/>
      <c r="Q51" s="83"/>
      <c r="R51" s="83"/>
      <c r="S51" s="84"/>
      <c r="T51" s="85">
        <v>0</v>
      </c>
      <c r="U51" s="85"/>
      <c r="V51" s="85"/>
    </row>
    <row r="52" spans="1:22" s="1" customFormat="1" ht="37.5" customHeight="1">
      <c r="A52" s="25" t="s">
        <v>162</v>
      </c>
      <c r="B52" s="6" t="s">
        <v>14</v>
      </c>
      <c r="C52" s="6" t="s">
        <v>40</v>
      </c>
      <c r="D52" s="30" t="s">
        <v>43</v>
      </c>
      <c r="E52" s="30"/>
      <c r="F52" s="6">
        <v>850</v>
      </c>
      <c r="G52" s="81">
        <v>260</v>
      </c>
      <c r="H52" s="81"/>
      <c r="I52" s="81"/>
      <c r="J52" s="81"/>
      <c r="K52" s="81"/>
      <c r="L52" s="81"/>
      <c r="M52" s="81"/>
      <c r="N52" s="81"/>
      <c r="O52" s="82">
        <v>0</v>
      </c>
      <c r="P52" s="83"/>
      <c r="Q52" s="83"/>
      <c r="R52" s="83"/>
      <c r="S52" s="84"/>
      <c r="T52" s="85">
        <v>0</v>
      </c>
      <c r="U52" s="85"/>
      <c r="V52" s="85"/>
    </row>
    <row r="53" spans="1:22" s="1" customFormat="1" ht="31.5" customHeight="1">
      <c r="A53" s="8" t="s">
        <v>45</v>
      </c>
      <c r="B53" s="31" t="s">
        <v>44</v>
      </c>
      <c r="C53" s="31"/>
      <c r="D53" s="31"/>
      <c r="E53" s="31"/>
      <c r="F53" s="31"/>
      <c r="G53" s="76">
        <f>SUM(G54:N59)</f>
        <v>6963.549000000001</v>
      </c>
      <c r="H53" s="76"/>
      <c r="I53" s="76"/>
      <c r="J53" s="76"/>
      <c r="K53" s="76"/>
      <c r="L53" s="76"/>
      <c r="M53" s="76"/>
      <c r="N53" s="76"/>
      <c r="O53" s="77">
        <f>O54+O57+O58+O55+O59</f>
        <v>7057</v>
      </c>
      <c r="P53" s="78"/>
      <c r="Q53" s="78"/>
      <c r="R53" s="78"/>
      <c r="S53" s="79"/>
      <c r="T53" s="80">
        <f>T54+T57+T58+T55+T59</f>
        <v>7057</v>
      </c>
      <c r="U53" s="80"/>
      <c r="V53" s="80"/>
    </row>
    <row r="54" spans="1:22" s="1" customFormat="1" ht="60" customHeight="1">
      <c r="A54" s="25" t="s">
        <v>148</v>
      </c>
      <c r="B54" s="6" t="s">
        <v>14</v>
      </c>
      <c r="C54" s="6" t="s">
        <v>44</v>
      </c>
      <c r="D54" s="30" t="s">
        <v>46</v>
      </c>
      <c r="E54" s="30"/>
      <c r="F54" s="6">
        <v>240</v>
      </c>
      <c r="G54" s="81">
        <v>60</v>
      </c>
      <c r="H54" s="81"/>
      <c r="I54" s="81"/>
      <c r="J54" s="81"/>
      <c r="K54" s="81"/>
      <c r="L54" s="81"/>
      <c r="M54" s="81"/>
      <c r="N54" s="81"/>
      <c r="O54" s="82">
        <v>50</v>
      </c>
      <c r="P54" s="83"/>
      <c r="Q54" s="83"/>
      <c r="R54" s="83"/>
      <c r="S54" s="84"/>
      <c r="T54" s="85">
        <v>50</v>
      </c>
      <c r="U54" s="85"/>
      <c r="V54" s="85"/>
    </row>
    <row r="55" spans="1:22" s="1" customFormat="1" ht="58.5" customHeight="1">
      <c r="A55" s="25" t="s">
        <v>149</v>
      </c>
      <c r="B55" s="6" t="s">
        <v>14</v>
      </c>
      <c r="C55" s="6" t="s">
        <v>44</v>
      </c>
      <c r="D55" s="30">
        <v>2000070470</v>
      </c>
      <c r="E55" s="30"/>
      <c r="F55" s="6">
        <v>240</v>
      </c>
      <c r="G55" s="82">
        <v>240</v>
      </c>
      <c r="H55" s="83"/>
      <c r="I55" s="83"/>
      <c r="J55" s="83"/>
      <c r="K55" s="83"/>
      <c r="L55" s="83"/>
      <c r="M55" s="83"/>
      <c r="N55" s="84"/>
      <c r="O55" s="89">
        <v>250</v>
      </c>
      <c r="P55" s="90"/>
      <c r="Q55" s="90"/>
      <c r="R55" s="90"/>
      <c r="S55" s="91"/>
      <c r="T55" s="82">
        <v>250</v>
      </c>
      <c r="U55" s="83"/>
      <c r="V55" s="84"/>
    </row>
    <row r="56" spans="1:22" s="1" customFormat="1" ht="80.25" customHeight="1">
      <c r="A56" s="25" t="s">
        <v>163</v>
      </c>
      <c r="B56" s="6" t="s">
        <v>14</v>
      </c>
      <c r="C56" s="6" t="s">
        <v>44</v>
      </c>
      <c r="D56" s="30" t="s">
        <v>154</v>
      </c>
      <c r="E56" s="30"/>
      <c r="F56" s="6">
        <v>110</v>
      </c>
      <c r="G56" s="82">
        <v>166.549</v>
      </c>
      <c r="H56" s="83"/>
      <c r="I56" s="83"/>
      <c r="J56" s="83"/>
      <c r="K56" s="83"/>
      <c r="L56" s="83"/>
      <c r="M56" s="83"/>
      <c r="N56" s="84"/>
      <c r="O56" s="89">
        <v>0</v>
      </c>
      <c r="P56" s="90"/>
      <c r="Q56" s="90"/>
      <c r="R56" s="90"/>
      <c r="S56" s="91"/>
      <c r="T56" s="82">
        <v>0</v>
      </c>
      <c r="U56" s="83"/>
      <c r="V56" s="84"/>
    </row>
    <row r="57" spans="1:22" s="1" customFormat="1" ht="73.5" customHeight="1">
      <c r="A57" s="25" t="s">
        <v>117</v>
      </c>
      <c r="B57" s="6" t="s">
        <v>14</v>
      </c>
      <c r="C57" s="6" t="s">
        <v>44</v>
      </c>
      <c r="D57" s="30" t="s">
        <v>47</v>
      </c>
      <c r="E57" s="30"/>
      <c r="F57" s="6">
        <v>110</v>
      </c>
      <c r="G57" s="81">
        <v>5547.92</v>
      </c>
      <c r="H57" s="81"/>
      <c r="I57" s="81"/>
      <c r="J57" s="81"/>
      <c r="K57" s="81"/>
      <c r="L57" s="81"/>
      <c r="M57" s="81"/>
      <c r="N57" s="81"/>
      <c r="O57" s="82">
        <v>5891.7</v>
      </c>
      <c r="P57" s="83"/>
      <c r="Q57" s="83"/>
      <c r="R57" s="83"/>
      <c r="S57" s="84"/>
      <c r="T57" s="85">
        <v>5891.7</v>
      </c>
      <c r="U57" s="85"/>
      <c r="V57" s="85"/>
    </row>
    <row r="58" spans="1:22" s="1" customFormat="1" ht="83.25" customHeight="1">
      <c r="A58" s="9" t="s">
        <v>118</v>
      </c>
      <c r="B58" s="6" t="s">
        <v>14</v>
      </c>
      <c r="C58" s="6" t="s">
        <v>44</v>
      </c>
      <c r="D58" s="30" t="s">
        <v>47</v>
      </c>
      <c r="E58" s="30"/>
      <c r="F58" s="6">
        <v>240</v>
      </c>
      <c r="G58" s="81">
        <v>947.98</v>
      </c>
      <c r="H58" s="81"/>
      <c r="I58" s="81"/>
      <c r="J58" s="81"/>
      <c r="K58" s="81"/>
      <c r="L58" s="81"/>
      <c r="M58" s="81"/>
      <c r="N58" s="81"/>
      <c r="O58" s="82">
        <v>864.2</v>
      </c>
      <c r="P58" s="83"/>
      <c r="Q58" s="83"/>
      <c r="R58" s="83"/>
      <c r="S58" s="84"/>
      <c r="T58" s="85">
        <v>864.2</v>
      </c>
      <c r="U58" s="85"/>
      <c r="V58" s="85"/>
    </row>
    <row r="59" spans="1:22" s="1" customFormat="1" ht="60.75" customHeight="1">
      <c r="A59" s="25" t="s">
        <v>164</v>
      </c>
      <c r="B59" s="6" t="s">
        <v>14</v>
      </c>
      <c r="C59" s="6" t="s">
        <v>44</v>
      </c>
      <c r="D59" s="30" t="s">
        <v>47</v>
      </c>
      <c r="E59" s="30"/>
      <c r="F59" s="6">
        <v>850</v>
      </c>
      <c r="G59" s="82">
        <v>1.1</v>
      </c>
      <c r="H59" s="83"/>
      <c r="I59" s="83"/>
      <c r="J59" s="83"/>
      <c r="K59" s="83"/>
      <c r="L59" s="83"/>
      <c r="M59" s="83"/>
      <c r="N59" s="84"/>
      <c r="O59" s="82">
        <v>1.1</v>
      </c>
      <c r="P59" s="83"/>
      <c r="Q59" s="83"/>
      <c r="R59" s="83"/>
      <c r="S59" s="84"/>
      <c r="T59" s="82">
        <v>1.1</v>
      </c>
      <c r="U59" s="83"/>
      <c r="V59" s="84"/>
    </row>
    <row r="60" spans="1:22" s="1" customFormat="1" ht="29.25" customHeight="1">
      <c r="A60" s="8" t="s">
        <v>49</v>
      </c>
      <c r="B60" s="31" t="s">
        <v>48</v>
      </c>
      <c r="C60" s="31"/>
      <c r="D60" s="31"/>
      <c r="E60" s="31"/>
      <c r="F60" s="31"/>
      <c r="G60" s="76">
        <f>SUM(G61:N67)</f>
        <v>41697.388</v>
      </c>
      <c r="H60" s="76"/>
      <c r="I60" s="76"/>
      <c r="J60" s="76"/>
      <c r="K60" s="76"/>
      <c r="L60" s="76"/>
      <c r="M60" s="76"/>
      <c r="N60" s="76"/>
      <c r="O60" s="77">
        <f>SUM(O64:S67)</f>
        <v>7732.599999999999</v>
      </c>
      <c r="P60" s="78"/>
      <c r="Q60" s="78"/>
      <c r="R60" s="78"/>
      <c r="S60" s="79"/>
      <c r="T60" s="80">
        <f>SUM(T64:V67)</f>
        <v>5663.6</v>
      </c>
      <c r="U60" s="80"/>
      <c r="V60" s="80"/>
    </row>
    <row r="61" spans="1:22" s="1" customFormat="1" ht="119.25" customHeight="1">
      <c r="A61" s="25" t="s">
        <v>165</v>
      </c>
      <c r="B61" s="6" t="s">
        <v>14</v>
      </c>
      <c r="C61" s="6" t="s">
        <v>48</v>
      </c>
      <c r="D61" s="30">
        <v>2000009502</v>
      </c>
      <c r="E61" s="30"/>
      <c r="F61" s="6">
        <v>410</v>
      </c>
      <c r="G61" s="81">
        <v>32868.784</v>
      </c>
      <c r="H61" s="81"/>
      <c r="I61" s="81"/>
      <c r="J61" s="81"/>
      <c r="K61" s="81"/>
      <c r="L61" s="81"/>
      <c r="M61" s="81"/>
      <c r="N61" s="81"/>
      <c r="O61" s="82">
        <v>0</v>
      </c>
      <c r="P61" s="83"/>
      <c r="Q61" s="83"/>
      <c r="R61" s="83"/>
      <c r="S61" s="84"/>
      <c r="T61" s="85">
        <v>0</v>
      </c>
      <c r="U61" s="85"/>
      <c r="V61" s="85"/>
    </row>
    <row r="62" spans="1:22" s="1" customFormat="1" ht="102" customHeight="1">
      <c r="A62" s="25" t="s">
        <v>166</v>
      </c>
      <c r="B62" s="6" t="s">
        <v>14</v>
      </c>
      <c r="C62" s="6" t="s">
        <v>48</v>
      </c>
      <c r="D62" s="30">
        <v>2000009602</v>
      </c>
      <c r="E62" s="30"/>
      <c r="F62" s="6">
        <v>410</v>
      </c>
      <c r="G62" s="81">
        <v>439.517</v>
      </c>
      <c r="H62" s="81"/>
      <c r="I62" s="81"/>
      <c r="J62" s="81"/>
      <c r="K62" s="81"/>
      <c r="L62" s="81"/>
      <c r="M62" s="81"/>
      <c r="N62" s="81"/>
      <c r="O62" s="82">
        <v>0</v>
      </c>
      <c r="P62" s="83"/>
      <c r="Q62" s="83"/>
      <c r="R62" s="83"/>
      <c r="S62" s="84"/>
      <c r="T62" s="85">
        <v>0</v>
      </c>
      <c r="U62" s="85"/>
      <c r="V62" s="85"/>
    </row>
    <row r="63" spans="1:22" s="1" customFormat="1" ht="94.5" customHeight="1">
      <c r="A63" s="27" t="s">
        <v>183</v>
      </c>
      <c r="B63" s="6" t="s">
        <v>14</v>
      </c>
      <c r="C63" s="6" t="s">
        <v>48</v>
      </c>
      <c r="D63" s="28">
        <v>2000044090</v>
      </c>
      <c r="E63" s="29"/>
      <c r="F63" s="6">
        <v>240</v>
      </c>
      <c r="G63" s="82">
        <v>696.587</v>
      </c>
      <c r="H63" s="83"/>
      <c r="I63" s="83"/>
      <c r="J63" s="83"/>
      <c r="K63" s="83"/>
      <c r="L63" s="83"/>
      <c r="M63" s="83"/>
      <c r="N63" s="84"/>
      <c r="O63" s="82">
        <v>0</v>
      </c>
      <c r="P63" s="83"/>
      <c r="Q63" s="83"/>
      <c r="R63" s="83"/>
      <c r="S63" s="84"/>
      <c r="T63" s="82">
        <v>0</v>
      </c>
      <c r="U63" s="83"/>
      <c r="V63" s="84"/>
    </row>
    <row r="64" spans="1:22" s="1" customFormat="1" ht="59.25" customHeight="1">
      <c r="A64" s="9" t="s">
        <v>119</v>
      </c>
      <c r="B64" s="6" t="s">
        <v>14</v>
      </c>
      <c r="C64" s="6" t="s">
        <v>48</v>
      </c>
      <c r="D64" s="30" t="s">
        <v>50</v>
      </c>
      <c r="E64" s="30"/>
      <c r="F64" s="6">
        <v>240</v>
      </c>
      <c r="G64" s="81">
        <v>3885.5</v>
      </c>
      <c r="H64" s="81"/>
      <c r="I64" s="81"/>
      <c r="J64" s="81"/>
      <c r="K64" s="81"/>
      <c r="L64" s="81"/>
      <c r="M64" s="81"/>
      <c r="N64" s="81"/>
      <c r="O64" s="82">
        <v>4042.7</v>
      </c>
      <c r="P64" s="83"/>
      <c r="Q64" s="83"/>
      <c r="R64" s="83"/>
      <c r="S64" s="84"/>
      <c r="T64" s="85">
        <v>1895.7</v>
      </c>
      <c r="U64" s="85"/>
      <c r="V64" s="85"/>
    </row>
    <row r="65" spans="1:22" s="1" customFormat="1" ht="138.75" customHeight="1">
      <c r="A65" s="25" t="s">
        <v>167</v>
      </c>
      <c r="B65" s="6" t="s">
        <v>14</v>
      </c>
      <c r="C65" s="6" t="s">
        <v>48</v>
      </c>
      <c r="D65" s="30" t="s">
        <v>50</v>
      </c>
      <c r="E65" s="30"/>
      <c r="F65" s="6">
        <v>830</v>
      </c>
      <c r="G65" s="82">
        <v>192</v>
      </c>
      <c r="H65" s="83"/>
      <c r="I65" s="83"/>
      <c r="J65" s="83"/>
      <c r="K65" s="83"/>
      <c r="L65" s="83"/>
      <c r="M65" s="83"/>
      <c r="N65" s="84"/>
      <c r="O65" s="82">
        <v>0</v>
      </c>
      <c r="P65" s="83"/>
      <c r="Q65" s="83"/>
      <c r="R65" s="83"/>
      <c r="S65" s="84"/>
      <c r="T65" s="82">
        <v>0</v>
      </c>
      <c r="U65" s="83"/>
      <c r="V65" s="84"/>
    </row>
    <row r="66" spans="1:22" s="1" customFormat="1" ht="50.25" customHeight="1">
      <c r="A66" s="25" t="s">
        <v>168</v>
      </c>
      <c r="B66" s="6" t="s">
        <v>14</v>
      </c>
      <c r="C66" s="6" t="s">
        <v>48</v>
      </c>
      <c r="D66" s="30">
        <v>2000070450</v>
      </c>
      <c r="E66" s="30"/>
      <c r="F66" s="6">
        <v>240</v>
      </c>
      <c r="G66" s="82">
        <v>1873.8</v>
      </c>
      <c r="H66" s="83"/>
      <c r="I66" s="83"/>
      <c r="J66" s="83"/>
      <c r="K66" s="83"/>
      <c r="L66" s="83"/>
      <c r="M66" s="83"/>
      <c r="N66" s="84"/>
      <c r="O66" s="82">
        <v>1948.7</v>
      </c>
      <c r="P66" s="83"/>
      <c r="Q66" s="83"/>
      <c r="R66" s="83"/>
      <c r="S66" s="84"/>
      <c r="T66" s="82">
        <v>2026.7</v>
      </c>
      <c r="U66" s="83"/>
      <c r="V66" s="84"/>
    </row>
    <row r="67" spans="1:22" s="1" customFormat="1" ht="87.75" customHeight="1">
      <c r="A67" s="9" t="s">
        <v>120</v>
      </c>
      <c r="B67" s="6" t="s">
        <v>14</v>
      </c>
      <c r="C67" s="6" t="s">
        <v>48</v>
      </c>
      <c r="D67" s="30" t="s">
        <v>51</v>
      </c>
      <c r="E67" s="30"/>
      <c r="F67" s="6">
        <v>240</v>
      </c>
      <c r="G67" s="81">
        <v>1741.2</v>
      </c>
      <c r="H67" s="81"/>
      <c r="I67" s="81"/>
      <c r="J67" s="81"/>
      <c r="K67" s="81"/>
      <c r="L67" s="81"/>
      <c r="M67" s="81"/>
      <c r="N67" s="81"/>
      <c r="O67" s="82">
        <v>1741.2</v>
      </c>
      <c r="P67" s="83"/>
      <c r="Q67" s="83"/>
      <c r="R67" s="83"/>
      <c r="S67" s="84"/>
      <c r="T67" s="85">
        <v>1741.2</v>
      </c>
      <c r="U67" s="85"/>
      <c r="V67" s="85"/>
    </row>
    <row r="68" spans="1:22" s="1" customFormat="1" ht="26.25" customHeight="1">
      <c r="A68" s="8" t="s">
        <v>53</v>
      </c>
      <c r="B68" s="31" t="s">
        <v>52</v>
      </c>
      <c r="C68" s="31"/>
      <c r="D68" s="31"/>
      <c r="E68" s="31"/>
      <c r="F68" s="31"/>
      <c r="G68" s="76">
        <f>SUM(G69:N70)</f>
        <v>6480</v>
      </c>
      <c r="H68" s="76"/>
      <c r="I68" s="76"/>
      <c r="J68" s="76"/>
      <c r="K68" s="76"/>
      <c r="L68" s="76"/>
      <c r="M68" s="76"/>
      <c r="N68" s="76"/>
      <c r="O68" s="77">
        <f>SUM(O69:S70)</f>
        <v>4528</v>
      </c>
      <c r="P68" s="78"/>
      <c r="Q68" s="78"/>
      <c r="R68" s="78"/>
      <c r="S68" s="79"/>
      <c r="T68" s="80">
        <f>SUM(T69:V70)</f>
        <v>4710</v>
      </c>
      <c r="U68" s="80"/>
      <c r="V68" s="80"/>
    </row>
    <row r="69" spans="1:22" s="1" customFormat="1" ht="71.25" customHeight="1">
      <c r="A69" s="9" t="s">
        <v>121</v>
      </c>
      <c r="B69" s="6" t="s">
        <v>14</v>
      </c>
      <c r="C69" s="6" t="s">
        <v>52</v>
      </c>
      <c r="D69" s="30" t="s">
        <v>54</v>
      </c>
      <c r="E69" s="30"/>
      <c r="F69" s="6" t="s">
        <v>55</v>
      </c>
      <c r="G69" s="81">
        <v>790</v>
      </c>
      <c r="H69" s="81"/>
      <c r="I69" s="81"/>
      <c r="J69" s="81"/>
      <c r="K69" s="81"/>
      <c r="L69" s="81"/>
      <c r="M69" s="81"/>
      <c r="N69" s="81"/>
      <c r="O69" s="82">
        <v>728</v>
      </c>
      <c r="P69" s="83"/>
      <c r="Q69" s="83"/>
      <c r="R69" s="83"/>
      <c r="S69" s="84"/>
      <c r="T69" s="85">
        <v>1000</v>
      </c>
      <c r="U69" s="85"/>
      <c r="V69" s="85"/>
    </row>
    <row r="70" spans="1:22" s="1" customFormat="1" ht="36" customHeight="1">
      <c r="A70" s="25" t="s">
        <v>169</v>
      </c>
      <c r="B70" s="6" t="s">
        <v>14</v>
      </c>
      <c r="C70" s="6" t="s">
        <v>52</v>
      </c>
      <c r="D70" s="30">
        <v>2000070360</v>
      </c>
      <c r="E70" s="30"/>
      <c r="F70" s="6">
        <v>410</v>
      </c>
      <c r="G70" s="82">
        <v>5690</v>
      </c>
      <c r="H70" s="83"/>
      <c r="I70" s="83"/>
      <c r="J70" s="83"/>
      <c r="K70" s="83"/>
      <c r="L70" s="83"/>
      <c r="M70" s="83"/>
      <c r="N70" s="84"/>
      <c r="O70" s="82">
        <v>3800</v>
      </c>
      <c r="P70" s="83"/>
      <c r="Q70" s="83"/>
      <c r="R70" s="83"/>
      <c r="S70" s="84"/>
      <c r="T70" s="82">
        <v>3710</v>
      </c>
      <c r="U70" s="83"/>
      <c r="V70" s="84"/>
    </row>
    <row r="71" spans="1:22" s="1" customFormat="1" ht="25.5" customHeight="1">
      <c r="A71" s="8" t="s">
        <v>57</v>
      </c>
      <c r="B71" s="31" t="s">
        <v>56</v>
      </c>
      <c r="C71" s="31"/>
      <c r="D71" s="31"/>
      <c r="E71" s="31"/>
      <c r="F71" s="31"/>
      <c r="G71" s="76">
        <f>SUM(G72:N79)</f>
        <v>23166.497999999996</v>
      </c>
      <c r="H71" s="76"/>
      <c r="I71" s="76"/>
      <c r="J71" s="76"/>
      <c r="K71" s="76"/>
      <c r="L71" s="76"/>
      <c r="M71" s="76"/>
      <c r="N71" s="76"/>
      <c r="O71" s="77">
        <f>SUM(O72:S79)</f>
        <v>15113.8</v>
      </c>
      <c r="P71" s="78"/>
      <c r="Q71" s="78"/>
      <c r="R71" s="78"/>
      <c r="S71" s="79"/>
      <c r="T71" s="80">
        <f>SUM(T72:V79)</f>
        <v>14770.400000000001</v>
      </c>
      <c r="U71" s="80"/>
      <c r="V71" s="80"/>
    </row>
    <row r="72" spans="1:22" s="1" customFormat="1" ht="81" customHeight="1">
      <c r="A72" s="14" t="s">
        <v>170</v>
      </c>
      <c r="B72" s="12" t="s">
        <v>14</v>
      </c>
      <c r="C72" s="12" t="s">
        <v>56</v>
      </c>
      <c r="D72" s="55" t="s">
        <v>171</v>
      </c>
      <c r="E72" s="56"/>
      <c r="F72" s="13">
        <v>810</v>
      </c>
      <c r="G72" s="92">
        <v>3283.575</v>
      </c>
      <c r="H72" s="93"/>
      <c r="I72" s="93"/>
      <c r="J72" s="93"/>
      <c r="K72" s="93"/>
      <c r="L72" s="93"/>
      <c r="M72" s="93"/>
      <c r="N72" s="94"/>
      <c r="O72" s="92">
        <v>0</v>
      </c>
      <c r="P72" s="93"/>
      <c r="Q72" s="93"/>
      <c r="R72" s="93"/>
      <c r="S72" s="94"/>
      <c r="T72" s="92">
        <v>0</v>
      </c>
      <c r="U72" s="93"/>
      <c r="V72" s="94"/>
    </row>
    <row r="73" spans="1:22" s="1" customFormat="1" ht="75.75" customHeight="1">
      <c r="A73" s="14" t="s">
        <v>172</v>
      </c>
      <c r="B73" s="12" t="s">
        <v>14</v>
      </c>
      <c r="C73" s="12" t="s">
        <v>56</v>
      </c>
      <c r="D73" s="55" t="s">
        <v>171</v>
      </c>
      <c r="E73" s="56"/>
      <c r="F73" s="13">
        <v>240</v>
      </c>
      <c r="G73" s="92">
        <v>924.925</v>
      </c>
      <c r="H73" s="93"/>
      <c r="I73" s="93"/>
      <c r="J73" s="93"/>
      <c r="K73" s="93"/>
      <c r="L73" s="93"/>
      <c r="M73" s="93"/>
      <c r="N73" s="94"/>
      <c r="O73" s="92">
        <v>0</v>
      </c>
      <c r="P73" s="93"/>
      <c r="Q73" s="93"/>
      <c r="R73" s="93"/>
      <c r="S73" s="94"/>
      <c r="T73" s="92">
        <v>0</v>
      </c>
      <c r="U73" s="93"/>
      <c r="V73" s="94"/>
    </row>
    <row r="74" spans="1:22" s="1" customFormat="1" ht="96" customHeight="1">
      <c r="A74" s="14" t="s">
        <v>173</v>
      </c>
      <c r="B74" s="12" t="s">
        <v>14</v>
      </c>
      <c r="C74" s="12" t="s">
        <v>56</v>
      </c>
      <c r="D74" s="55" t="s">
        <v>174</v>
      </c>
      <c r="E74" s="56"/>
      <c r="F74" s="13">
        <v>240</v>
      </c>
      <c r="G74" s="92">
        <v>373.4</v>
      </c>
      <c r="H74" s="93"/>
      <c r="I74" s="93"/>
      <c r="J74" s="93"/>
      <c r="K74" s="93"/>
      <c r="L74" s="93"/>
      <c r="M74" s="93"/>
      <c r="N74" s="94"/>
      <c r="O74" s="92">
        <v>0</v>
      </c>
      <c r="P74" s="93"/>
      <c r="Q74" s="93"/>
      <c r="R74" s="93"/>
      <c r="S74" s="94"/>
      <c r="T74" s="92">
        <v>0</v>
      </c>
      <c r="U74" s="93"/>
      <c r="V74" s="94"/>
    </row>
    <row r="75" spans="1:22" s="1" customFormat="1" ht="50.25" customHeight="1">
      <c r="A75" s="9" t="s">
        <v>122</v>
      </c>
      <c r="B75" s="6" t="s">
        <v>14</v>
      </c>
      <c r="C75" s="6" t="s">
        <v>56</v>
      </c>
      <c r="D75" s="30" t="s">
        <v>58</v>
      </c>
      <c r="E75" s="30"/>
      <c r="F75" s="6">
        <v>240</v>
      </c>
      <c r="G75" s="81">
        <v>12911.561</v>
      </c>
      <c r="H75" s="81"/>
      <c r="I75" s="81"/>
      <c r="J75" s="81"/>
      <c r="K75" s="81"/>
      <c r="L75" s="81"/>
      <c r="M75" s="81"/>
      <c r="N75" s="81"/>
      <c r="O75" s="82">
        <v>10057.7</v>
      </c>
      <c r="P75" s="83"/>
      <c r="Q75" s="83"/>
      <c r="R75" s="83"/>
      <c r="S75" s="84"/>
      <c r="T75" s="85">
        <v>10668</v>
      </c>
      <c r="U75" s="85"/>
      <c r="V75" s="85"/>
    </row>
    <row r="76" spans="1:22" s="1" customFormat="1" ht="27" customHeight="1">
      <c r="A76" s="25" t="s">
        <v>181</v>
      </c>
      <c r="B76" s="6" t="s">
        <v>14</v>
      </c>
      <c r="C76" s="6" t="s">
        <v>56</v>
      </c>
      <c r="D76" s="30" t="s">
        <v>58</v>
      </c>
      <c r="E76" s="30"/>
      <c r="F76" s="6">
        <v>850</v>
      </c>
      <c r="G76" s="81">
        <v>0.637</v>
      </c>
      <c r="H76" s="81"/>
      <c r="I76" s="81"/>
      <c r="J76" s="81"/>
      <c r="K76" s="81"/>
      <c r="L76" s="81"/>
      <c r="M76" s="81"/>
      <c r="N76" s="81"/>
      <c r="O76" s="82">
        <v>0</v>
      </c>
      <c r="P76" s="83"/>
      <c r="Q76" s="83"/>
      <c r="R76" s="83"/>
      <c r="S76" s="84"/>
      <c r="T76" s="85">
        <v>0</v>
      </c>
      <c r="U76" s="85"/>
      <c r="V76" s="85"/>
    </row>
    <row r="77" spans="1:22" s="1" customFormat="1" ht="50.25" customHeight="1">
      <c r="A77" s="9" t="s">
        <v>123</v>
      </c>
      <c r="B77" s="6" t="s">
        <v>14</v>
      </c>
      <c r="C77" s="6" t="s">
        <v>56</v>
      </c>
      <c r="D77" s="30" t="s">
        <v>59</v>
      </c>
      <c r="E77" s="30"/>
      <c r="F77" s="6">
        <v>240</v>
      </c>
      <c r="G77" s="81">
        <v>1350</v>
      </c>
      <c r="H77" s="81"/>
      <c r="I77" s="81"/>
      <c r="J77" s="81"/>
      <c r="K77" s="81"/>
      <c r="L77" s="81"/>
      <c r="M77" s="81"/>
      <c r="N77" s="81"/>
      <c r="O77" s="82">
        <v>1004</v>
      </c>
      <c r="P77" s="83"/>
      <c r="Q77" s="83"/>
      <c r="R77" s="83"/>
      <c r="S77" s="84"/>
      <c r="T77" s="85">
        <v>1060.2</v>
      </c>
      <c r="U77" s="85"/>
      <c r="V77" s="85"/>
    </row>
    <row r="78" spans="1:22" s="1" customFormat="1" ht="58.5" customHeight="1">
      <c r="A78" s="9" t="s">
        <v>124</v>
      </c>
      <c r="B78" s="6" t="s">
        <v>14</v>
      </c>
      <c r="C78" s="6" t="s">
        <v>56</v>
      </c>
      <c r="D78" s="30" t="s">
        <v>60</v>
      </c>
      <c r="E78" s="30"/>
      <c r="F78" s="6">
        <v>240</v>
      </c>
      <c r="G78" s="81">
        <v>1243.6</v>
      </c>
      <c r="H78" s="81"/>
      <c r="I78" s="81"/>
      <c r="J78" s="81"/>
      <c r="K78" s="81"/>
      <c r="L78" s="81"/>
      <c r="M78" s="81"/>
      <c r="N78" s="81"/>
      <c r="O78" s="82">
        <v>1093.3</v>
      </c>
      <c r="P78" s="83"/>
      <c r="Q78" s="83"/>
      <c r="R78" s="83"/>
      <c r="S78" s="84"/>
      <c r="T78" s="82">
        <v>1045</v>
      </c>
      <c r="U78" s="83"/>
      <c r="V78" s="84"/>
    </row>
    <row r="79" spans="1:22" s="1" customFormat="1" ht="48.75" customHeight="1">
      <c r="A79" s="9" t="s">
        <v>125</v>
      </c>
      <c r="B79" s="6" t="s">
        <v>14</v>
      </c>
      <c r="C79" s="6" t="s">
        <v>56</v>
      </c>
      <c r="D79" s="30" t="s">
        <v>61</v>
      </c>
      <c r="E79" s="30"/>
      <c r="F79" s="6">
        <v>240</v>
      </c>
      <c r="G79" s="81">
        <v>3078.8</v>
      </c>
      <c r="H79" s="81"/>
      <c r="I79" s="81"/>
      <c r="J79" s="81"/>
      <c r="K79" s="81"/>
      <c r="L79" s="81"/>
      <c r="M79" s="81"/>
      <c r="N79" s="81"/>
      <c r="O79" s="82">
        <v>2958.8</v>
      </c>
      <c r="P79" s="83"/>
      <c r="Q79" s="83"/>
      <c r="R79" s="83"/>
      <c r="S79" s="84"/>
      <c r="T79" s="85">
        <v>1997.2</v>
      </c>
      <c r="U79" s="85"/>
      <c r="V79" s="85"/>
    </row>
    <row r="80" spans="1:22" s="1" customFormat="1" ht="38.25" customHeight="1">
      <c r="A80" s="8" t="s">
        <v>63</v>
      </c>
      <c r="B80" s="31" t="s">
        <v>62</v>
      </c>
      <c r="C80" s="31"/>
      <c r="D80" s="31"/>
      <c r="E80" s="31"/>
      <c r="F80" s="31"/>
      <c r="G80" s="76">
        <f>SUM(G81:N84)</f>
        <v>6700.969999999999</v>
      </c>
      <c r="H80" s="76"/>
      <c r="I80" s="76"/>
      <c r="J80" s="76"/>
      <c r="K80" s="76"/>
      <c r="L80" s="76"/>
      <c r="M80" s="76"/>
      <c r="N80" s="76"/>
      <c r="O80" s="77">
        <f>SUM(O82:S84)</f>
        <v>6666.4</v>
      </c>
      <c r="P80" s="78"/>
      <c r="Q80" s="78"/>
      <c r="R80" s="78"/>
      <c r="S80" s="79"/>
      <c r="T80" s="80">
        <f>SUM(T82:V84)</f>
        <v>6666.2</v>
      </c>
      <c r="U80" s="80"/>
      <c r="V80" s="80"/>
    </row>
    <row r="81" spans="1:22" s="1" customFormat="1" ht="81.75" customHeight="1">
      <c r="A81" s="25" t="s">
        <v>163</v>
      </c>
      <c r="B81" s="6" t="s">
        <v>14</v>
      </c>
      <c r="C81" s="6" t="s">
        <v>62</v>
      </c>
      <c r="D81" s="30" t="s">
        <v>154</v>
      </c>
      <c r="E81" s="30"/>
      <c r="F81" s="6">
        <v>110</v>
      </c>
      <c r="G81" s="82">
        <v>254.97</v>
      </c>
      <c r="H81" s="83"/>
      <c r="I81" s="83"/>
      <c r="J81" s="83"/>
      <c r="K81" s="83"/>
      <c r="L81" s="83"/>
      <c r="M81" s="83"/>
      <c r="N81" s="84"/>
      <c r="O81" s="89">
        <v>0</v>
      </c>
      <c r="P81" s="90"/>
      <c r="Q81" s="90"/>
      <c r="R81" s="90"/>
      <c r="S81" s="91"/>
      <c r="T81" s="82">
        <v>0</v>
      </c>
      <c r="U81" s="83"/>
      <c r="V81" s="84"/>
    </row>
    <row r="82" spans="1:22" s="1" customFormat="1" ht="70.5" customHeight="1">
      <c r="A82" s="9" t="s">
        <v>126</v>
      </c>
      <c r="B82" s="6" t="s">
        <v>14</v>
      </c>
      <c r="C82" s="6" t="s">
        <v>62</v>
      </c>
      <c r="D82" s="30" t="s">
        <v>64</v>
      </c>
      <c r="E82" s="30"/>
      <c r="F82" s="6">
        <v>110</v>
      </c>
      <c r="G82" s="81">
        <v>5369.5</v>
      </c>
      <c r="H82" s="81"/>
      <c r="I82" s="81"/>
      <c r="J82" s="81"/>
      <c r="K82" s="81"/>
      <c r="L82" s="81"/>
      <c r="M82" s="81"/>
      <c r="N82" s="81"/>
      <c r="O82" s="82">
        <v>5588.9</v>
      </c>
      <c r="P82" s="83"/>
      <c r="Q82" s="83"/>
      <c r="R82" s="83"/>
      <c r="S82" s="84"/>
      <c r="T82" s="85">
        <v>5592.2</v>
      </c>
      <c r="U82" s="85"/>
      <c r="V82" s="85"/>
    </row>
    <row r="83" spans="1:22" s="1" customFormat="1" ht="81.75" customHeight="1">
      <c r="A83" s="9" t="s">
        <v>127</v>
      </c>
      <c r="B83" s="6" t="s">
        <v>14</v>
      </c>
      <c r="C83" s="6" t="s">
        <v>62</v>
      </c>
      <c r="D83" s="30" t="s">
        <v>64</v>
      </c>
      <c r="E83" s="30"/>
      <c r="F83" s="6">
        <v>240</v>
      </c>
      <c r="G83" s="81">
        <v>1052.6</v>
      </c>
      <c r="H83" s="81"/>
      <c r="I83" s="81"/>
      <c r="J83" s="81"/>
      <c r="K83" s="81"/>
      <c r="L83" s="81"/>
      <c r="M83" s="81"/>
      <c r="N83" s="81"/>
      <c r="O83" s="82">
        <v>1052.7</v>
      </c>
      <c r="P83" s="83"/>
      <c r="Q83" s="83"/>
      <c r="R83" s="83"/>
      <c r="S83" s="84"/>
      <c r="T83" s="85">
        <v>1048.2</v>
      </c>
      <c r="U83" s="85"/>
      <c r="V83" s="85"/>
    </row>
    <row r="84" spans="1:22" s="1" customFormat="1" ht="62.25" customHeight="1">
      <c r="A84" s="9" t="s">
        <v>128</v>
      </c>
      <c r="B84" s="6" t="s">
        <v>14</v>
      </c>
      <c r="C84" s="6" t="s">
        <v>62</v>
      </c>
      <c r="D84" s="30" t="s">
        <v>64</v>
      </c>
      <c r="E84" s="30"/>
      <c r="F84" s="6">
        <v>850</v>
      </c>
      <c r="G84" s="81">
        <v>23.9</v>
      </c>
      <c r="H84" s="81"/>
      <c r="I84" s="81"/>
      <c r="J84" s="81"/>
      <c r="K84" s="81"/>
      <c r="L84" s="81"/>
      <c r="M84" s="81"/>
      <c r="N84" s="81"/>
      <c r="O84" s="82">
        <v>24.8</v>
      </c>
      <c r="P84" s="83"/>
      <c r="Q84" s="83"/>
      <c r="R84" s="83"/>
      <c r="S84" s="84"/>
      <c r="T84" s="85">
        <v>25.8</v>
      </c>
      <c r="U84" s="85"/>
      <c r="V84" s="85"/>
    </row>
    <row r="85" spans="1:22" s="1" customFormat="1" ht="30.75" customHeight="1">
      <c r="A85" s="8" t="s">
        <v>66</v>
      </c>
      <c r="B85" s="31" t="s">
        <v>65</v>
      </c>
      <c r="C85" s="31"/>
      <c r="D85" s="31"/>
      <c r="E85" s="31"/>
      <c r="F85" s="31"/>
      <c r="G85" s="76">
        <f>SUM(G86)</f>
        <v>250</v>
      </c>
      <c r="H85" s="76"/>
      <c r="I85" s="76"/>
      <c r="J85" s="76"/>
      <c r="K85" s="76"/>
      <c r="L85" s="76"/>
      <c r="M85" s="76"/>
      <c r="N85" s="76"/>
      <c r="O85" s="77">
        <f>SUM(O86)</f>
        <v>250</v>
      </c>
      <c r="P85" s="78"/>
      <c r="Q85" s="78"/>
      <c r="R85" s="78"/>
      <c r="S85" s="79"/>
      <c r="T85" s="80">
        <f>SUM(T86)</f>
        <v>250</v>
      </c>
      <c r="U85" s="80"/>
      <c r="V85" s="80"/>
    </row>
    <row r="86" spans="1:22" s="1" customFormat="1" ht="82.5" customHeight="1">
      <c r="A86" s="9" t="s">
        <v>129</v>
      </c>
      <c r="B86" s="6" t="s">
        <v>14</v>
      </c>
      <c r="C86" s="6" t="s">
        <v>65</v>
      </c>
      <c r="D86" s="30" t="s">
        <v>67</v>
      </c>
      <c r="E86" s="30"/>
      <c r="F86" s="6">
        <v>240</v>
      </c>
      <c r="G86" s="81">
        <v>250</v>
      </c>
      <c r="H86" s="81"/>
      <c r="I86" s="81"/>
      <c r="J86" s="81"/>
      <c r="K86" s="81"/>
      <c r="L86" s="81"/>
      <c r="M86" s="81"/>
      <c r="N86" s="81"/>
      <c r="O86" s="82">
        <v>250</v>
      </c>
      <c r="P86" s="83"/>
      <c r="Q86" s="83"/>
      <c r="R86" s="83"/>
      <c r="S86" s="84"/>
      <c r="T86" s="85">
        <v>250</v>
      </c>
      <c r="U86" s="85"/>
      <c r="V86" s="85"/>
    </row>
    <row r="87" spans="1:22" s="1" customFormat="1" ht="21" customHeight="1">
      <c r="A87" s="8" t="s">
        <v>69</v>
      </c>
      <c r="B87" s="31" t="s">
        <v>68</v>
      </c>
      <c r="C87" s="31"/>
      <c r="D87" s="31"/>
      <c r="E87" s="31"/>
      <c r="F87" s="31"/>
      <c r="G87" s="76">
        <f>SUM(G88:N92)</f>
        <v>20430.067</v>
      </c>
      <c r="H87" s="76"/>
      <c r="I87" s="76"/>
      <c r="J87" s="76"/>
      <c r="K87" s="76"/>
      <c r="L87" s="76"/>
      <c r="M87" s="76"/>
      <c r="N87" s="76"/>
      <c r="O87" s="77">
        <f>SUM(O90:S92)</f>
        <v>17625</v>
      </c>
      <c r="P87" s="78"/>
      <c r="Q87" s="78"/>
      <c r="R87" s="78"/>
      <c r="S87" s="79"/>
      <c r="T87" s="80">
        <f>SUM(T90:V92)</f>
        <v>17625</v>
      </c>
      <c r="U87" s="80"/>
      <c r="V87" s="80"/>
    </row>
    <row r="88" spans="1:22" s="1" customFormat="1" ht="79.5" customHeight="1">
      <c r="A88" s="25" t="s">
        <v>175</v>
      </c>
      <c r="B88" s="6" t="s">
        <v>14</v>
      </c>
      <c r="C88" s="6" t="s">
        <v>68</v>
      </c>
      <c r="D88" s="57" t="s">
        <v>176</v>
      </c>
      <c r="E88" s="30"/>
      <c r="F88" s="6">
        <v>110</v>
      </c>
      <c r="G88" s="81">
        <v>3083.067</v>
      </c>
      <c r="H88" s="81"/>
      <c r="I88" s="81"/>
      <c r="J88" s="81"/>
      <c r="K88" s="81"/>
      <c r="L88" s="81"/>
      <c r="M88" s="81"/>
      <c r="N88" s="81"/>
      <c r="O88" s="82">
        <v>0</v>
      </c>
      <c r="P88" s="83"/>
      <c r="Q88" s="83"/>
      <c r="R88" s="83"/>
      <c r="S88" s="84"/>
      <c r="T88" s="85">
        <v>0</v>
      </c>
      <c r="U88" s="85"/>
      <c r="V88" s="85"/>
    </row>
    <row r="89" spans="1:22" s="1" customFormat="1" ht="102.75" customHeight="1">
      <c r="A89" s="25" t="s">
        <v>177</v>
      </c>
      <c r="B89" s="6" t="s">
        <v>14</v>
      </c>
      <c r="C89" s="6" t="s">
        <v>68</v>
      </c>
      <c r="D89" s="57" t="s">
        <v>178</v>
      </c>
      <c r="E89" s="30"/>
      <c r="F89" s="6">
        <v>110</v>
      </c>
      <c r="G89" s="81">
        <v>342.563</v>
      </c>
      <c r="H89" s="81"/>
      <c r="I89" s="81"/>
      <c r="J89" s="81"/>
      <c r="K89" s="81"/>
      <c r="L89" s="81"/>
      <c r="M89" s="81"/>
      <c r="N89" s="81"/>
      <c r="O89" s="82">
        <v>0</v>
      </c>
      <c r="P89" s="83"/>
      <c r="Q89" s="83"/>
      <c r="R89" s="83"/>
      <c r="S89" s="84"/>
      <c r="T89" s="85">
        <v>0</v>
      </c>
      <c r="U89" s="85"/>
      <c r="V89" s="85"/>
    </row>
    <row r="90" spans="1:22" s="22" customFormat="1" ht="60.75" customHeight="1">
      <c r="A90" s="9" t="s">
        <v>130</v>
      </c>
      <c r="B90" s="6" t="s">
        <v>14</v>
      </c>
      <c r="C90" s="6" t="s">
        <v>68</v>
      </c>
      <c r="D90" s="30" t="s">
        <v>70</v>
      </c>
      <c r="E90" s="30"/>
      <c r="F90" s="6">
        <v>110</v>
      </c>
      <c r="G90" s="81">
        <v>13060.837</v>
      </c>
      <c r="H90" s="81"/>
      <c r="I90" s="81"/>
      <c r="J90" s="81"/>
      <c r="K90" s="81"/>
      <c r="L90" s="81"/>
      <c r="M90" s="81"/>
      <c r="N90" s="81"/>
      <c r="O90" s="82">
        <v>14073.6</v>
      </c>
      <c r="P90" s="83"/>
      <c r="Q90" s="83"/>
      <c r="R90" s="83"/>
      <c r="S90" s="84"/>
      <c r="T90" s="85">
        <v>14073.6</v>
      </c>
      <c r="U90" s="85"/>
      <c r="V90" s="85"/>
    </row>
    <row r="91" spans="1:22" s="22" customFormat="1" ht="68.25" customHeight="1">
      <c r="A91" s="9" t="s">
        <v>131</v>
      </c>
      <c r="B91" s="6" t="s">
        <v>14</v>
      </c>
      <c r="C91" s="6" t="s">
        <v>68</v>
      </c>
      <c r="D91" s="30" t="s">
        <v>70</v>
      </c>
      <c r="E91" s="30"/>
      <c r="F91" s="6">
        <v>240</v>
      </c>
      <c r="G91" s="81">
        <v>3929.6</v>
      </c>
      <c r="H91" s="81"/>
      <c r="I91" s="81"/>
      <c r="J91" s="81"/>
      <c r="K91" s="81"/>
      <c r="L91" s="81"/>
      <c r="M91" s="81"/>
      <c r="N91" s="81"/>
      <c r="O91" s="82">
        <v>3546.4</v>
      </c>
      <c r="P91" s="83"/>
      <c r="Q91" s="83"/>
      <c r="R91" s="83"/>
      <c r="S91" s="84"/>
      <c r="T91" s="85">
        <v>3546.4</v>
      </c>
      <c r="U91" s="85"/>
      <c r="V91" s="85"/>
    </row>
    <row r="92" spans="1:22" s="22" customFormat="1" ht="52.5" customHeight="1">
      <c r="A92" s="9" t="s">
        <v>132</v>
      </c>
      <c r="B92" s="6" t="s">
        <v>14</v>
      </c>
      <c r="C92" s="6" t="s">
        <v>68</v>
      </c>
      <c r="D92" s="30" t="s">
        <v>70</v>
      </c>
      <c r="E92" s="30"/>
      <c r="F92" s="6">
        <v>850</v>
      </c>
      <c r="G92" s="81">
        <v>14</v>
      </c>
      <c r="H92" s="81"/>
      <c r="I92" s="81"/>
      <c r="J92" s="81"/>
      <c r="K92" s="81"/>
      <c r="L92" s="81"/>
      <c r="M92" s="81"/>
      <c r="N92" s="81"/>
      <c r="O92" s="82">
        <v>5</v>
      </c>
      <c r="P92" s="83"/>
      <c r="Q92" s="83"/>
      <c r="R92" s="83"/>
      <c r="S92" s="84"/>
      <c r="T92" s="85">
        <v>5</v>
      </c>
      <c r="U92" s="85"/>
      <c r="V92" s="85"/>
    </row>
    <row r="93" spans="1:22" s="22" customFormat="1" ht="24" customHeight="1">
      <c r="A93" s="8" t="s">
        <v>72</v>
      </c>
      <c r="B93" s="31" t="s">
        <v>71</v>
      </c>
      <c r="C93" s="31"/>
      <c r="D93" s="31"/>
      <c r="E93" s="31"/>
      <c r="F93" s="31"/>
      <c r="G93" s="76">
        <f>SUM(G94)</f>
        <v>403.6</v>
      </c>
      <c r="H93" s="76"/>
      <c r="I93" s="76"/>
      <c r="J93" s="76"/>
      <c r="K93" s="76"/>
      <c r="L93" s="76"/>
      <c r="M93" s="76"/>
      <c r="N93" s="76"/>
      <c r="O93" s="77">
        <f>O94</f>
        <v>116</v>
      </c>
      <c r="P93" s="78"/>
      <c r="Q93" s="78"/>
      <c r="R93" s="78"/>
      <c r="S93" s="79"/>
      <c r="T93" s="80">
        <f>T94</f>
        <v>121</v>
      </c>
      <c r="U93" s="80"/>
      <c r="V93" s="80"/>
    </row>
    <row r="94" spans="1:22" s="22" customFormat="1" ht="71.25" customHeight="1">
      <c r="A94" s="9" t="s">
        <v>133</v>
      </c>
      <c r="B94" s="6" t="s">
        <v>14</v>
      </c>
      <c r="C94" s="6" t="s">
        <v>71</v>
      </c>
      <c r="D94" s="30" t="s">
        <v>73</v>
      </c>
      <c r="E94" s="30"/>
      <c r="F94" s="6">
        <v>310</v>
      </c>
      <c r="G94" s="81">
        <v>403.6</v>
      </c>
      <c r="H94" s="81"/>
      <c r="I94" s="81"/>
      <c r="J94" s="81"/>
      <c r="K94" s="81"/>
      <c r="L94" s="81"/>
      <c r="M94" s="81"/>
      <c r="N94" s="81"/>
      <c r="O94" s="82">
        <v>116</v>
      </c>
      <c r="P94" s="83"/>
      <c r="Q94" s="83"/>
      <c r="R94" s="83"/>
      <c r="S94" s="84"/>
      <c r="T94" s="85">
        <v>121</v>
      </c>
      <c r="U94" s="85"/>
      <c r="V94" s="85"/>
    </row>
    <row r="95" spans="1:22" s="22" customFormat="1" ht="24" customHeight="1">
      <c r="A95" s="8" t="s">
        <v>75</v>
      </c>
      <c r="B95" s="31" t="s">
        <v>74</v>
      </c>
      <c r="C95" s="31"/>
      <c r="D95" s="31"/>
      <c r="E95" s="31"/>
      <c r="F95" s="31"/>
      <c r="G95" s="76">
        <f>SUM(G96:N97)</f>
        <v>118.8</v>
      </c>
      <c r="H95" s="76"/>
      <c r="I95" s="76"/>
      <c r="J95" s="76"/>
      <c r="K95" s="76"/>
      <c r="L95" s="76"/>
      <c r="M95" s="76"/>
      <c r="N95" s="76"/>
      <c r="O95" s="77">
        <f>SUM(O96:S97)</f>
        <v>102</v>
      </c>
      <c r="P95" s="78"/>
      <c r="Q95" s="78"/>
      <c r="R95" s="78"/>
      <c r="S95" s="79"/>
      <c r="T95" s="80">
        <f>SUM(T96:V97)</f>
        <v>103.2</v>
      </c>
      <c r="U95" s="80"/>
      <c r="V95" s="80"/>
    </row>
    <row r="96" spans="1:22" s="1" customFormat="1" ht="93.75" customHeight="1">
      <c r="A96" s="9" t="s">
        <v>99</v>
      </c>
      <c r="B96" s="6" t="s">
        <v>14</v>
      </c>
      <c r="C96" s="6" t="s">
        <v>74</v>
      </c>
      <c r="D96" s="30" t="s">
        <v>76</v>
      </c>
      <c r="E96" s="30"/>
      <c r="F96" s="6">
        <v>320</v>
      </c>
      <c r="G96" s="81">
        <v>90</v>
      </c>
      <c r="H96" s="81"/>
      <c r="I96" s="81"/>
      <c r="J96" s="81"/>
      <c r="K96" s="81"/>
      <c r="L96" s="81"/>
      <c r="M96" s="81"/>
      <c r="N96" s="81"/>
      <c r="O96" s="82">
        <v>72</v>
      </c>
      <c r="P96" s="83"/>
      <c r="Q96" s="83"/>
      <c r="R96" s="83"/>
      <c r="S96" s="84"/>
      <c r="T96" s="85">
        <v>72</v>
      </c>
      <c r="U96" s="85"/>
      <c r="V96" s="85"/>
    </row>
    <row r="97" spans="1:22" s="1" customFormat="1" ht="69.75" customHeight="1">
      <c r="A97" s="9" t="s">
        <v>100</v>
      </c>
      <c r="B97" s="6" t="s">
        <v>14</v>
      </c>
      <c r="C97" s="6" t="s">
        <v>74</v>
      </c>
      <c r="D97" s="30" t="s">
        <v>77</v>
      </c>
      <c r="E97" s="30"/>
      <c r="F97" s="6">
        <v>320</v>
      </c>
      <c r="G97" s="81">
        <v>28.8</v>
      </c>
      <c r="H97" s="81"/>
      <c r="I97" s="81"/>
      <c r="J97" s="81"/>
      <c r="K97" s="81"/>
      <c r="L97" s="81"/>
      <c r="M97" s="81"/>
      <c r="N97" s="81"/>
      <c r="O97" s="82">
        <v>30</v>
      </c>
      <c r="P97" s="83"/>
      <c r="Q97" s="83"/>
      <c r="R97" s="83"/>
      <c r="S97" s="84"/>
      <c r="T97" s="85">
        <v>31.2</v>
      </c>
      <c r="U97" s="85"/>
      <c r="V97" s="85"/>
    </row>
    <row r="98" spans="1:22" s="1" customFormat="1" ht="24.75" customHeight="1">
      <c r="A98" s="10" t="s">
        <v>79</v>
      </c>
      <c r="B98" s="31" t="s">
        <v>78</v>
      </c>
      <c r="C98" s="31"/>
      <c r="D98" s="31"/>
      <c r="E98" s="31"/>
      <c r="F98" s="31"/>
      <c r="G98" s="76">
        <f>SUM(G99:N99)</f>
        <v>200</v>
      </c>
      <c r="H98" s="76"/>
      <c r="I98" s="76"/>
      <c r="J98" s="76"/>
      <c r="K98" s="76"/>
      <c r="L98" s="76"/>
      <c r="M98" s="76"/>
      <c r="N98" s="76"/>
      <c r="O98" s="77">
        <f>O99</f>
        <v>200</v>
      </c>
      <c r="P98" s="78"/>
      <c r="Q98" s="78"/>
      <c r="R98" s="78"/>
      <c r="S98" s="79"/>
      <c r="T98" s="76">
        <f>T99</f>
        <v>200</v>
      </c>
      <c r="U98" s="76"/>
      <c r="V98" s="76"/>
    </row>
    <row r="99" spans="1:22" s="1" customFormat="1" ht="60.75" customHeight="1">
      <c r="A99" s="9" t="s">
        <v>134</v>
      </c>
      <c r="B99" s="6" t="s">
        <v>14</v>
      </c>
      <c r="C99" s="6" t="s">
        <v>78</v>
      </c>
      <c r="D99" s="30" t="s">
        <v>80</v>
      </c>
      <c r="E99" s="30"/>
      <c r="F99" s="6">
        <v>240</v>
      </c>
      <c r="G99" s="81">
        <v>200</v>
      </c>
      <c r="H99" s="81"/>
      <c r="I99" s="81"/>
      <c r="J99" s="81"/>
      <c r="K99" s="81"/>
      <c r="L99" s="81"/>
      <c r="M99" s="81"/>
      <c r="N99" s="81"/>
      <c r="O99" s="82">
        <v>200</v>
      </c>
      <c r="P99" s="83"/>
      <c r="Q99" s="83"/>
      <c r="R99" s="83"/>
      <c r="S99" s="84"/>
      <c r="T99" s="85">
        <v>200</v>
      </c>
      <c r="U99" s="85"/>
      <c r="V99" s="85"/>
    </row>
    <row r="100" spans="1:22" s="1" customFormat="1" ht="35.25" customHeight="1">
      <c r="A100" s="8" t="s">
        <v>82</v>
      </c>
      <c r="B100" s="31" t="s">
        <v>81</v>
      </c>
      <c r="C100" s="31"/>
      <c r="D100" s="31"/>
      <c r="E100" s="31"/>
      <c r="F100" s="31"/>
      <c r="G100" s="76">
        <f>SUM(G101)</f>
        <v>2056.5</v>
      </c>
      <c r="H100" s="76"/>
      <c r="I100" s="76"/>
      <c r="J100" s="76"/>
      <c r="K100" s="76"/>
      <c r="L100" s="76"/>
      <c r="M100" s="76"/>
      <c r="N100" s="76"/>
      <c r="O100" s="77">
        <f>O101</f>
        <v>1135.4</v>
      </c>
      <c r="P100" s="78"/>
      <c r="Q100" s="78"/>
      <c r="R100" s="78"/>
      <c r="S100" s="79"/>
      <c r="T100" s="80">
        <f>T101</f>
        <v>1107</v>
      </c>
      <c r="U100" s="80"/>
      <c r="V100" s="80"/>
    </row>
    <row r="101" spans="1:22" s="1" customFormat="1" ht="60" customHeight="1">
      <c r="A101" s="9" t="s">
        <v>101</v>
      </c>
      <c r="B101" s="6" t="s">
        <v>14</v>
      </c>
      <c r="C101" s="6" t="s">
        <v>81</v>
      </c>
      <c r="D101" s="30" t="s">
        <v>83</v>
      </c>
      <c r="E101" s="30"/>
      <c r="F101" s="6" t="s">
        <v>84</v>
      </c>
      <c r="G101" s="81">
        <v>2056.5</v>
      </c>
      <c r="H101" s="81"/>
      <c r="I101" s="81"/>
      <c r="J101" s="81"/>
      <c r="K101" s="81"/>
      <c r="L101" s="81"/>
      <c r="M101" s="81"/>
      <c r="N101" s="81"/>
      <c r="O101" s="82">
        <v>1135.4</v>
      </c>
      <c r="P101" s="83"/>
      <c r="Q101" s="83"/>
      <c r="R101" s="83"/>
      <c r="S101" s="84"/>
      <c r="T101" s="85">
        <v>1107</v>
      </c>
      <c r="U101" s="85"/>
      <c r="V101" s="85"/>
    </row>
    <row r="102" spans="1:22" s="1" customFormat="1" ht="27" customHeight="1">
      <c r="A102" s="58" t="s">
        <v>85</v>
      </c>
      <c r="B102" s="58"/>
      <c r="C102" s="58"/>
      <c r="D102" s="58"/>
      <c r="E102" s="58"/>
      <c r="F102" s="58"/>
      <c r="G102" s="95">
        <f>G16+G19+G25+G29+G31+G41+G43+G46+G53+G60+G68+G71+G80+G85+G87+G93+G95+G98+G100+G27</f>
        <v>161158.989</v>
      </c>
      <c r="H102" s="95"/>
      <c r="I102" s="95"/>
      <c r="J102" s="95"/>
      <c r="K102" s="95"/>
      <c r="L102" s="95"/>
      <c r="M102" s="95"/>
      <c r="N102" s="95"/>
      <c r="O102" s="96">
        <f>O16+O19+O25+O27+O29+O31+O41+O43+O46+O53+O60+O68+O71+O80+O85+O87+O93+O95+O98+O100</f>
        <v>99022.49999999999</v>
      </c>
      <c r="P102" s="97"/>
      <c r="Q102" s="97"/>
      <c r="R102" s="97"/>
      <c r="S102" s="98"/>
      <c r="T102" s="99">
        <f>T16+T19+T25+T27+T29+T31+T41+T43+T46+T53+T60+T68+T71+T80+T85+T87+T93+T95+T98+T100</f>
        <v>88030.7</v>
      </c>
      <c r="U102" s="99"/>
      <c r="V102" s="99"/>
    </row>
    <row r="103" spans="1:22" s="22" customFormat="1" ht="26.25" customHeight="1">
      <c r="A103" s="59"/>
      <c r="B103" s="59"/>
      <c r="C103" s="59"/>
      <c r="D103" s="59"/>
      <c r="E103" s="59"/>
      <c r="F103" s="59"/>
      <c r="G103" s="59"/>
      <c r="H103" s="59"/>
      <c r="I103" s="59"/>
      <c r="J103" s="59"/>
      <c r="K103" s="59"/>
      <c r="L103" s="59"/>
      <c r="M103" s="59"/>
      <c r="N103" s="59"/>
      <c r="O103" s="59"/>
      <c r="P103" s="59"/>
      <c r="Q103" s="59"/>
      <c r="R103" s="59"/>
      <c r="S103" s="59"/>
      <c r="T103" s="59"/>
      <c r="U103" s="59"/>
      <c r="V103" s="59"/>
    </row>
    <row r="104" spans="1:22" s="22" customFormat="1" ht="23.25" customHeight="1">
      <c r="A104" s="60"/>
      <c r="B104" s="60"/>
      <c r="C104" s="60"/>
      <c r="D104" s="60"/>
      <c r="E104" s="60"/>
      <c r="F104" s="60"/>
      <c r="G104" s="60"/>
      <c r="H104" s="60"/>
      <c r="I104" s="60"/>
      <c r="J104" s="60"/>
      <c r="K104" s="60"/>
      <c r="L104" s="60"/>
      <c r="M104" s="60"/>
      <c r="N104" s="60"/>
      <c r="O104" s="60"/>
      <c r="P104" s="60"/>
      <c r="Q104" s="60"/>
      <c r="R104" s="60"/>
      <c r="S104" s="60"/>
      <c r="T104" s="60"/>
      <c r="U104" s="60"/>
      <c r="V104" s="60"/>
    </row>
    <row r="105" spans="1:22" s="22" customFormat="1" ht="13.5" customHeight="1">
      <c r="A105" s="60"/>
      <c r="B105" s="60"/>
      <c r="C105" s="60"/>
      <c r="D105" s="60"/>
      <c r="E105" s="60"/>
      <c r="F105" s="60"/>
      <c r="G105" s="60"/>
      <c r="H105" s="60"/>
      <c r="I105" s="60"/>
      <c r="J105" s="60"/>
      <c r="K105" s="60"/>
      <c r="L105" s="60"/>
      <c r="M105" s="60"/>
      <c r="N105" s="60"/>
      <c r="O105" s="60"/>
      <c r="P105" s="60"/>
      <c r="Q105" s="60"/>
      <c r="R105" s="60"/>
      <c r="S105" s="60"/>
      <c r="T105" s="60"/>
      <c r="U105" s="60"/>
      <c r="V105" s="60"/>
    </row>
    <row r="106" spans="1:22" s="22" customFormat="1" ht="20.25" customHeight="1">
      <c r="A106" s="60"/>
      <c r="B106" s="60"/>
      <c r="C106" s="60"/>
      <c r="D106" s="60"/>
      <c r="E106" s="60"/>
      <c r="F106" s="60"/>
      <c r="G106" s="60"/>
      <c r="H106" s="60"/>
      <c r="I106" s="60"/>
      <c r="J106" s="60"/>
      <c r="K106" s="60"/>
      <c r="L106" s="60"/>
      <c r="M106" s="60"/>
      <c r="N106" s="60"/>
      <c r="O106" s="60"/>
      <c r="P106" s="60"/>
      <c r="Q106" s="60"/>
      <c r="R106" s="60"/>
      <c r="S106" s="60"/>
      <c r="T106" s="60"/>
      <c r="U106" s="60"/>
      <c r="V106" s="60"/>
    </row>
    <row r="107" spans="1:22" s="22" customFormat="1" ht="25.5" customHeight="1">
      <c r="A107" s="60"/>
      <c r="B107" s="60"/>
      <c r="C107" s="60"/>
      <c r="D107" s="60"/>
      <c r="E107" s="60"/>
      <c r="F107" s="60"/>
      <c r="G107" s="60"/>
      <c r="H107" s="60"/>
      <c r="I107" s="60"/>
      <c r="J107" s="60"/>
      <c r="K107" s="60"/>
      <c r="L107" s="60"/>
      <c r="M107" s="60"/>
      <c r="N107" s="60"/>
      <c r="O107" s="60"/>
      <c r="P107" s="60"/>
      <c r="Q107" s="60"/>
      <c r="R107" s="60"/>
      <c r="S107" s="60"/>
      <c r="T107" s="60"/>
      <c r="U107" s="60"/>
      <c r="V107" s="60"/>
    </row>
    <row r="108" spans="1:22" s="22" customFormat="1" ht="13.5" customHeight="1">
      <c r="A108" s="60"/>
      <c r="B108" s="60"/>
      <c r="C108" s="60"/>
      <c r="D108" s="60"/>
      <c r="E108" s="60"/>
      <c r="F108" s="60"/>
      <c r="G108" s="60"/>
      <c r="H108" s="60"/>
      <c r="I108" s="60"/>
      <c r="J108" s="60"/>
      <c r="K108" s="60"/>
      <c r="L108" s="60"/>
      <c r="M108" s="60"/>
      <c r="N108" s="60"/>
      <c r="O108" s="60"/>
      <c r="P108" s="60"/>
      <c r="Q108" s="60"/>
      <c r="R108" s="60"/>
      <c r="S108" s="60"/>
      <c r="T108" s="60"/>
      <c r="U108" s="60"/>
      <c r="V108" s="60"/>
    </row>
    <row r="109" spans="1:22" s="22" customFormat="1" ht="13.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s="22" customFormat="1" ht="6" customHeight="1">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s="22" customFormat="1" ht="13.5" customHeight="1">
      <c r="A111" s="54"/>
      <c r="B111" s="54"/>
      <c r="C111" s="54"/>
      <c r="D111" s="54"/>
      <c r="E111" s="23"/>
      <c r="F111" s="23"/>
      <c r="G111" s="23"/>
      <c r="H111" s="23"/>
      <c r="I111" s="23"/>
      <c r="J111" s="23"/>
      <c r="K111" s="23"/>
      <c r="L111" s="23"/>
      <c r="M111" s="23"/>
      <c r="N111" s="23"/>
      <c r="O111" s="23"/>
      <c r="P111" s="23"/>
      <c r="Q111" s="23"/>
      <c r="R111" s="23"/>
      <c r="S111" s="23"/>
      <c r="T111" s="23"/>
      <c r="U111" s="23"/>
      <c r="V111" s="23"/>
    </row>
    <row r="112" spans="2:22" s="24" customFormat="1" ht="12.75">
      <c r="B112" s="22"/>
      <c r="C112" s="22"/>
      <c r="D112" s="22"/>
      <c r="E112" s="22"/>
      <c r="F112" s="22"/>
      <c r="G112" s="22"/>
      <c r="H112" s="22"/>
      <c r="I112" s="22"/>
      <c r="J112" s="22"/>
      <c r="K112" s="22"/>
      <c r="L112" s="22"/>
      <c r="M112" s="22"/>
      <c r="N112" s="22"/>
      <c r="O112" s="22"/>
      <c r="P112" s="22"/>
      <c r="Q112" s="22"/>
      <c r="R112" s="22"/>
      <c r="S112" s="22"/>
      <c r="T112" s="22"/>
      <c r="U112" s="22"/>
      <c r="V112" s="22"/>
    </row>
  </sheetData>
  <sheetProtection/>
  <mergeCells count="377">
    <mergeCell ref="D51:E51"/>
    <mergeCell ref="G51:N51"/>
    <mergeCell ref="O51:S51"/>
    <mergeCell ref="T51:V51"/>
    <mergeCell ref="D49:E49"/>
    <mergeCell ref="A102:F102"/>
    <mergeCell ref="G102:N102"/>
    <mergeCell ref="O102:S102"/>
    <mergeCell ref="T102:V102"/>
    <mergeCell ref="A103:V108"/>
    <mergeCell ref="B100:F100"/>
    <mergeCell ref="G100:N100"/>
    <mergeCell ref="O100:S100"/>
    <mergeCell ref="T100:V100"/>
    <mergeCell ref="D101:E101"/>
    <mergeCell ref="G101:N101"/>
    <mergeCell ref="O101:S101"/>
    <mergeCell ref="T101:V101"/>
    <mergeCell ref="B98:F98"/>
    <mergeCell ref="G98:N98"/>
    <mergeCell ref="O98:S98"/>
    <mergeCell ref="T98:V98"/>
    <mergeCell ref="D99:E99"/>
    <mergeCell ref="G99:N99"/>
    <mergeCell ref="O99:S99"/>
    <mergeCell ref="T99:V99"/>
    <mergeCell ref="O96:S96"/>
    <mergeCell ref="T96:V96"/>
    <mergeCell ref="D97:E97"/>
    <mergeCell ref="G97:N97"/>
    <mergeCell ref="O97:S97"/>
    <mergeCell ref="T97:V97"/>
    <mergeCell ref="B85:F85"/>
    <mergeCell ref="D89:E89"/>
    <mergeCell ref="D91:E91"/>
    <mergeCell ref="B95:F95"/>
    <mergeCell ref="D96:E96"/>
    <mergeCell ref="G96:N96"/>
    <mergeCell ref="G89:N89"/>
    <mergeCell ref="D88:E88"/>
    <mergeCell ref="G95:N95"/>
    <mergeCell ref="B80:F80"/>
    <mergeCell ref="G80:N80"/>
    <mergeCell ref="T80:V80"/>
    <mergeCell ref="D81:E81"/>
    <mergeCell ref="G81:N81"/>
    <mergeCell ref="O81:S81"/>
    <mergeCell ref="T81:V81"/>
    <mergeCell ref="O80:S80"/>
    <mergeCell ref="D69:E69"/>
    <mergeCell ref="B71:F71"/>
    <mergeCell ref="D73:E73"/>
    <mergeCell ref="D75:E75"/>
    <mergeCell ref="O75:S75"/>
    <mergeCell ref="T75:V75"/>
    <mergeCell ref="D72:E72"/>
    <mergeCell ref="D74:E74"/>
    <mergeCell ref="G74:N74"/>
    <mergeCell ref="G72:N72"/>
    <mergeCell ref="B43:F43"/>
    <mergeCell ref="D59:E59"/>
    <mergeCell ref="G59:N59"/>
    <mergeCell ref="D62:E62"/>
    <mergeCell ref="B68:F68"/>
    <mergeCell ref="G57:N57"/>
    <mergeCell ref="D66:E66"/>
    <mergeCell ref="D45:E45"/>
    <mergeCell ref="G46:N46"/>
    <mergeCell ref="D48:E48"/>
    <mergeCell ref="B41:F41"/>
    <mergeCell ref="D20:E20"/>
    <mergeCell ref="D36:E36"/>
    <mergeCell ref="D35:E35"/>
    <mergeCell ref="D21:E21"/>
    <mergeCell ref="D42:E42"/>
    <mergeCell ref="O18:S18"/>
    <mergeCell ref="B19:F19"/>
    <mergeCell ref="D23:E23"/>
    <mergeCell ref="B31:F31"/>
    <mergeCell ref="D38:E38"/>
    <mergeCell ref="D40:E40"/>
    <mergeCell ref="G54:N54"/>
    <mergeCell ref="T53:V53"/>
    <mergeCell ref="O50:S50"/>
    <mergeCell ref="T46:V46"/>
    <mergeCell ref="T47:V47"/>
    <mergeCell ref="G16:N16"/>
    <mergeCell ref="G17:N17"/>
    <mergeCell ref="O17:S17"/>
    <mergeCell ref="G18:N18"/>
    <mergeCell ref="O16:S16"/>
    <mergeCell ref="O90:S90"/>
    <mergeCell ref="O91:S91"/>
    <mergeCell ref="O57:S57"/>
    <mergeCell ref="T57:V57"/>
    <mergeCell ref="T43:V43"/>
    <mergeCell ref="T54:V54"/>
    <mergeCell ref="O54:S54"/>
    <mergeCell ref="O77:S77"/>
    <mergeCell ref="O48:S48"/>
    <mergeCell ref="T48:V48"/>
    <mergeCell ref="T93:V93"/>
    <mergeCell ref="T89:V89"/>
    <mergeCell ref="T88:V88"/>
    <mergeCell ref="O89:S89"/>
    <mergeCell ref="A111:D111"/>
    <mergeCell ref="D52:E52"/>
    <mergeCell ref="G92:N92"/>
    <mergeCell ref="G93:N93"/>
    <mergeCell ref="D92:E92"/>
    <mergeCell ref="T92:V92"/>
    <mergeCell ref="G22:N22"/>
    <mergeCell ref="G23:N23"/>
    <mergeCell ref="O93:S93"/>
    <mergeCell ref="O92:S92"/>
    <mergeCell ref="D57:E57"/>
    <mergeCell ref="G78:N78"/>
    <mergeCell ref="G79:N79"/>
    <mergeCell ref="G43:N43"/>
    <mergeCell ref="O43:S43"/>
    <mergeCell ref="B93:F93"/>
    <mergeCell ref="E6:U6"/>
    <mergeCell ref="G13:V13"/>
    <mergeCell ref="G14:N14"/>
    <mergeCell ref="O95:S95"/>
    <mergeCell ref="D33:E33"/>
    <mergeCell ref="G20:N20"/>
    <mergeCell ref="D32:E32"/>
    <mergeCell ref="B13:F13"/>
    <mergeCell ref="T14:V14"/>
    <mergeCell ref="G33:N33"/>
    <mergeCell ref="D14:E14"/>
    <mergeCell ref="G24:N24"/>
    <mergeCell ref="A2:V2"/>
    <mergeCell ref="A3:V3"/>
    <mergeCell ref="D7:S7"/>
    <mergeCell ref="D24:E24"/>
    <mergeCell ref="D22:E22"/>
    <mergeCell ref="O14:S14"/>
    <mergeCell ref="D15:E15"/>
    <mergeCell ref="A5:D5"/>
    <mergeCell ref="T95:V95"/>
    <mergeCell ref="T91:V91"/>
    <mergeCell ref="G90:N90"/>
    <mergeCell ref="G91:N91"/>
    <mergeCell ref="D90:E90"/>
    <mergeCell ref="T90:V90"/>
    <mergeCell ref="T94:V94"/>
    <mergeCell ref="G94:N94"/>
    <mergeCell ref="D94:E94"/>
    <mergeCell ref="O94:S94"/>
    <mergeCell ref="O88:S88"/>
    <mergeCell ref="T87:V87"/>
    <mergeCell ref="G86:N86"/>
    <mergeCell ref="G87:N87"/>
    <mergeCell ref="T86:V86"/>
    <mergeCell ref="O86:S86"/>
    <mergeCell ref="O87:S87"/>
    <mergeCell ref="G88:N88"/>
    <mergeCell ref="T85:V85"/>
    <mergeCell ref="G85:N85"/>
    <mergeCell ref="T84:V84"/>
    <mergeCell ref="G84:N84"/>
    <mergeCell ref="O84:S84"/>
    <mergeCell ref="O85:S85"/>
    <mergeCell ref="T62:V62"/>
    <mergeCell ref="D77:E77"/>
    <mergeCell ref="D56:E56"/>
    <mergeCell ref="T72:V72"/>
    <mergeCell ref="T78:V78"/>
    <mergeCell ref="G83:N83"/>
    <mergeCell ref="D83:E83"/>
    <mergeCell ref="T83:V83"/>
    <mergeCell ref="O82:S82"/>
    <mergeCell ref="O83:S83"/>
    <mergeCell ref="T73:V73"/>
    <mergeCell ref="T71:V71"/>
    <mergeCell ref="O71:S71"/>
    <mergeCell ref="D84:E84"/>
    <mergeCell ref="D78:E78"/>
    <mergeCell ref="T79:V79"/>
    <mergeCell ref="D82:E82"/>
    <mergeCell ref="G82:N82"/>
    <mergeCell ref="T82:V82"/>
    <mergeCell ref="D79:E79"/>
    <mergeCell ref="O72:S72"/>
    <mergeCell ref="G50:N50"/>
    <mergeCell ref="G73:N73"/>
    <mergeCell ref="T76:V76"/>
    <mergeCell ref="O21:S21"/>
    <mergeCell ref="O22:S22"/>
    <mergeCell ref="O23:S23"/>
    <mergeCell ref="O24:S24"/>
    <mergeCell ref="T33:V33"/>
    <mergeCell ref="O73:S73"/>
    <mergeCell ref="G68:N68"/>
    <mergeCell ref="G71:N71"/>
    <mergeCell ref="G69:N69"/>
    <mergeCell ref="O69:S69"/>
    <mergeCell ref="T69:V69"/>
    <mergeCell ref="T70:V70"/>
    <mergeCell ref="T68:V68"/>
    <mergeCell ref="O68:S68"/>
    <mergeCell ref="T66:V66"/>
    <mergeCell ref="O66:S66"/>
    <mergeCell ref="O67:S67"/>
    <mergeCell ref="G66:N66"/>
    <mergeCell ref="G67:N67"/>
    <mergeCell ref="T64:V64"/>
    <mergeCell ref="G64:N64"/>
    <mergeCell ref="G65:N65"/>
    <mergeCell ref="O64:S64"/>
    <mergeCell ref="O65:S65"/>
    <mergeCell ref="T67:V67"/>
    <mergeCell ref="T61:V61"/>
    <mergeCell ref="G61:N61"/>
    <mergeCell ref="T60:V60"/>
    <mergeCell ref="T56:V56"/>
    <mergeCell ref="O56:S56"/>
    <mergeCell ref="G56:N56"/>
    <mergeCell ref="G60:N60"/>
    <mergeCell ref="O59:S59"/>
    <mergeCell ref="T59:V59"/>
    <mergeCell ref="O60:S60"/>
    <mergeCell ref="G53:N53"/>
    <mergeCell ref="O53:S53"/>
    <mergeCell ref="T45:V45"/>
    <mergeCell ref="D44:E44"/>
    <mergeCell ref="T44:V44"/>
    <mergeCell ref="G44:N44"/>
    <mergeCell ref="G45:N45"/>
    <mergeCell ref="O44:S44"/>
    <mergeCell ref="O45:S45"/>
    <mergeCell ref="T42:V42"/>
    <mergeCell ref="T41:V41"/>
    <mergeCell ref="G41:N41"/>
    <mergeCell ref="G42:N42"/>
    <mergeCell ref="O41:S41"/>
    <mergeCell ref="O42:S42"/>
    <mergeCell ref="T40:V40"/>
    <mergeCell ref="D39:E39"/>
    <mergeCell ref="T39:V39"/>
    <mergeCell ref="G39:N39"/>
    <mergeCell ref="G40:N40"/>
    <mergeCell ref="G36:N36"/>
    <mergeCell ref="O39:S39"/>
    <mergeCell ref="O40:S40"/>
    <mergeCell ref="O37:S37"/>
    <mergeCell ref="T38:V38"/>
    <mergeCell ref="D37:E37"/>
    <mergeCell ref="T37:V37"/>
    <mergeCell ref="G37:N37"/>
    <mergeCell ref="G38:N38"/>
    <mergeCell ref="T35:V35"/>
    <mergeCell ref="T36:V36"/>
    <mergeCell ref="O38:S38"/>
    <mergeCell ref="O36:S36"/>
    <mergeCell ref="G28:N28"/>
    <mergeCell ref="G29:N29"/>
    <mergeCell ref="O33:S33"/>
    <mergeCell ref="G35:N35"/>
    <mergeCell ref="O35:S35"/>
    <mergeCell ref="D34:E34"/>
    <mergeCell ref="G30:N30"/>
    <mergeCell ref="G31:N31"/>
    <mergeCell ref="G32:N32"/>
    <mergeCell ref="T34:V34"/>
    <mergeCell ref="O34:S34"/>
    <mergeCell ref="G34:N34"/>
    <mergeCell ref="O25:S25"/>
    <mergeCell ref="T32:V32"/>
    <mergeCell ref="T31:V31"/>
    <mergeCell ref="O31:S31"/>
    <mergeCell ref="O32:S32"/>
    <mergeCell ref="O29:S29"/>
    <mergeCell ref="O30:S30"/>
    <mergeCell ref="T28:V28"/>
    <mergeCell ref="A13:A14"/>
    <mergeCell ref="G19:N19"/>
    <mergeCell ref="G15:N15"/>
    <mergeCell ref="G26:N26"/>
    <mergeCell ref="T26:V26"/>
    <mergeCell ref="D26:E26"/>
    <mergeCell ref="T23:V23"/>
    <mergeCell ref="O26:S26"/>
    <mergeCell ref="T18:V18"/>
    <mergeCell ref="B25:F25"/>
    <mergeCell ref="O55:S55"/>
    <mergeCell ref="T55:V55"/>
    <mergeCell ref="T21:V21"/>
    <mergeCell ref="G21:N21"/>
    <mergeCell ref="T20:V20"/>
    <mergeCell ref="T24:V24"/>
    <mergeCell ref="G25:N25"/>
    <mergeCell ref="T25:V25"/>
    <mergeCell ref="T22:V22"/>
    <mergeCell ref="O20:S20"/>
    <mergeCell ref="B4:U4"/>
    <mergeCell ref="B9:V9"/>
    <mergeCell ref="B10:V10"/>
    <mergeCell ref="B12:V12"/>
    <mergeCell ref="K8:T8"/>
    <mergeCell ref="U8:V8"/>
    <mergeCell ref="E5:U5"/>
    <mergeCell ref="A8:J8"/>
    <mergeCell ref="A11:V11"/>
    <mergeCell ref="A6:D6"/>
    <mergeCell ref="T15:V15"/>
    <mergeCell ref="T17:V17"/>
    <mergeCell ref="B16:F16"/>
    <mergeCell ref="T16:V16"/>
    <mergeCell ref="A15:B15"/>
    <mergeCell ref="T19:V19"/>
    <mergeCell ref="O19:S19"/>
    <mergeCell ref="O15:S15"/>
    <mergeCell ref="D17:E17"/>
    <mergeCell ref="D18:E18"/>
    <mergeCell ref="B27:F27"/>
    <mergeCell ref="T27:V27"/>
    <mergeCell ref="D30:E30"/>
    <mergeCell ref="T30:V30"/>
    <mergeCell ref="B29:F29"/>
    <mergeCell ref="T29:V29"/>
    <mergeCell ref="O28:S28"/>
    <mergeCell ref="G27:N27"/>
    <mergeCell ref="O27:S27"/>
    <mergeCell ref="D28:E28"/>
    <mergeCell ref="G47:N47"/>
    <mergeCell ref="T49:V49"/>
    <mergeCell ref="T52:V52"/>
    <mergeCell ref="O52:S52"/>
    <mergeCell ref="D50:E50"/>
    <mergeCell ref="T50:V50"/>
    <mergeCell ref="G52:N52"/>
    <mergeCell ref="O49:S49"/>
    <mergeCell ref="G49:N49"/>
    <mergeCell ref="G48:N48"/>
    <mergeCell ref="D67:E67"/>
    <mergeCell ref="B46:F46"/>
    <mergeCell ref="O46:S46"/>
    <mergeCell ref="O47:S47"/>
    <mergeCell ref="D54:E54"/>
    <mergeCell ref="D61:E61"/>
    <mergeCell ref="D58:E58"/>
    <mergeCell ref="G58:N58"/>
    <mergeCell ref="B53:F53"/>
    <mergeCell ref="D47:E47"/>
    <mergeCell ref="D55:E55"/>
    <mergeCell ref="G55:N55"/>
    <mergeCell ref="B60:F60"/>
    <mergeCell ref="D70:E70"/>
    <mergeCell ref="D76:E76"/>
    <mergeCell ref="O58:S58"/>
    <mergeCell ref="O62:S62"/>
    <mergeCell ref="D65:E65"/>
    <mergeCell ref="G70:N70"/>
    <mergeCell ref="O70:S70"/>
    <mergeCell ref="B87:F87"/>
    <mergeCell ref="T74:V74"/>
    <mergeCell ref="G77:N77"/>
    <mergeCell ref="O78:S78"/>
    <mergeCell ref="O79:S79"/>
    <mergeCell ref="T77:V77"/>
    <mergeCell ref="G75:N75"/>
    <mergeCell ref="G76:N76"/>
    <mergeCell ref="O74:S74"/>
    <mergeCell ref="O76:S76"/>
    <mergeCell ref="D63:E63"/>
    <mergeCell ref="G63:N63"/>
    <mergeCell ref="O63:S63"/>
    <mergeCell ref="T63:V63"/>
    <mergeCell ref="T58:V58"/>
    <mergeCell ref="D86:E86"/>
    <mergeCell ref="T65:V65"/>
    <mergeCell ref="D64:E64"/>
    <mergeCell ref="O61:S61"/>
    <mergeCell ref="G62:N62"/>
  </mergeCells>
  <printOptions/>
  <pageMargins left="0.7874015748031497" right="0.1968503937007874" top="0.3937007874015748" bottom="0"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V15"/>
  <sheetViews>
    <sheetView zoomScalePageLayoutView="0" workbookViewId="0" topLeftCell="A4">
      <selection activeCell="X12" sqref="X12"/>
    </sheetView>
  </sheetViews>
  <sheetFormatPr defaultColWidth="9.140625" defaultRowHeight="12.75"/>
  <cols>
    <col min="1" max="1" width="20.8515625" style="0" customWidth="1"/>
    <col min="2" max="2" width="6.00390625" style="1" customWidth="1"/>
    <col min="3" max="3" width="14.140625" style="1" customWidth="1"/>
    <col min="4" max="4" width="5.421875" style="1" customWidth="1"/>
    <col min="5" max="5" width="5.7109375" style="1" customWidth="1"/>
    <col min="6" max="6" width="4.140625" style="1" customWidth="1"/>
    <col min="7" max="7" width="5.7109375" style="1" customWidth="1"/>
    <col min="8" max="8" width="1.7109375" style="1" customWidth="1"/>
    <col min="9" max="9" width="1.1484375" style="1" customWidth="1"/>
    <col min="10" max="10" width="0.2890625" style="1" customWidth="1"/>
    <col min="11" max="11" width="1.7109375" style="1" hidden="1" customWidth="1"/>
    <col min="12" max="12" width="2.7109375" style="1" hidden="1" customWidth="1"/>
    <col min="13" max="13" width="1.7109375" style="1" hidden="1" customWidth="1"/>
    <col min="14" max="14" width="3.140625" style="1" customWidth="1"/>
    <col min="15" max="15" width="6.00390625" style="1" customWidth="1"/>
    <col min="16" max="16" width="0.13671875" style="1" customWidth="1"/>
    <col min="17" max="17" width="2.7109375" style="1" customWidth="1"/>
    <col min="18" max="18" width="0.71875" style="1" customWidth="1"/>
    <col min="19" max="20" width="1.57421875" style="1" customWidth="1"/>
    <col min="21" max="21" width="4.421875" style="1" customWidth="1"/>
    <col min="22" max="22" width="5.8515625" style="1" customWidth="1"/>
  </cols>
  <sheetData>
    <row r="1" spans="1:22" s="1" customFormat="1" ht="13.5" customHeight="1">
      <c r="A1" s="39" t="s">
        <v>135</v>
      </c>
      <c r="B1" s="39"/>
      <c r="C1" s="39"/>
      <c r="D1" s="39"/>
      <c r="E1" s="39"/>
      <c r="F1" s="39"/>
      <c r="G1" s="39"/>
      <c r="H1" s="39"/>
      <c r="I1" s="39"/>
      <c r="J1" s="39"/>
      <c r="K1" s="39"/>
      <c r="L1" s="39"/>
      <c r="M1" s="39"/>
      <c r="N1" s="39"/>
      <c r="O1" s="39"/>
      <c r="P1" s="39"/>
      <c r="Q1" s="39"/>
      <c r="R1" s="39"/>
      <c r="S1" s="39"/>
      <c r="T1" s="39"/>
      <c r="U1" s="39"/>
      <c r="V1" s="39"/>
    </row>
    <row r="2" spans="1:22" s="1" customFormat="1" ht="13.5" customHeight="1">
      <c r="A2" s="16"/>
      <c r="B2" s="16"/>
      <c r="C2" s="16"/>
      <c r="D2" s="16"/>
      <c r="E2" s="16"/>
      <c r="F2" s="16"/>
      <c r="G2" s="16"/>
      <c r="H2" s="16"/>
      <c r="I2" s="16"/>
      <c r="J2" s="16"/>
      <c r="K2" s="16"/>
      <c r="L2" s="16"/>
      <c r="M2" s="16"/>
      <c r="N2" s="16"/>
      <c r="O2" s="16"/>
      <c r="P2" s="16"/>
      <c r="Q2" s="16"/>
      <c r="R2" s="16"/>
      <c r="S2" s="16"/>
      <c r="T2" s="16"/>
      <c r="U2" s="16"/>
      <c r="V2" s="16"/>
    </row>
    <row r="3" spans="1:22" s="1" customFormat="1" ht="13.5" customHeight="1">
      <c r="A3" s="16"/>
      <c r="B3" s="16"/>
      <c r="C3" s="16"/>
      <c r="D3" s="16"/>
      <c r="E3" s="16"/>
      <c r="F3" s="16"/>
      <c r="G3" s="16"/>
      <c r="H3" s="16"/>
      <c r="I3" s="16"/>
      <c r="J3" s="16"/>
      <c r="K3" s="16"/>
      <c r="L3" s="16"/>
      <c r="M3" s="16"/>
      <c r="N3" s="16"/>
      <c r="O3" s="16"/>
      <c r="P3" s="16"/>
      <c r="Q3" s="16"/>
      <c r="R3" s="16"/>
      <c r="S3" s="16"/>
      <c r="T3" s="16"/>
      <c r="U3" s="16"/>
      <c r="V3" s="16"/>
    </row>
    <row r="4" spans="1:22" s="1" customFormat="1" ht="27" customHeight="1">
      <c r="A4" s="35" t="s">
        <v>136</v>
      </c>
      <c r="B4" s="35"/>
      <c r="C4" s="35"/>
      <c r="D4" s="35"/>
      <c r="E4" s="38" t="s">
        <v>1</v>
      </c>
      <c r="F4" s="38"/>
      <c r="G4" s="38"/>
      <c r="H4" s="38"/>
      <c r="I4" s="38"/>
      <c r="J4" s="38"/>
      <c r="K4" s="38"/>
      <c r="L4" s="38"/>
      <c r="M4" s="38"/>
      <c r="N4" s="38"/>
      <c r="O4" s="38"/>
      <c r="P4" s="38"/>
      <c r="Q4" s="38"/>
      <c r="R4" s="38"/>
      <c r="S4" s="38"/>
      <c r="T4" s="38"/>
      <c r="U4" s="38"/>
      <c r="V4" s="2"/>
    </row>
    <row r="5" spans="1:22" s="1" customFormat="1" ht="13.5" customHeight="1">
      <c r="A5" s="35" t="s">
        <v>137</v>
      </c>
      <c r="B5" s="35"/>
      <c r="C5" s="35"/>
      <c r="D5" s="35"/>
      <c r="E5" s="35"/>
      <c r="F5" s="35"/>
      <c r="G5" s="35"/>
      <c r="H5" s="35"/>
      <c r="I5" s="35"/>
      <c r="J5" s="35"/>
      <c r="K5" s="35" t="s">
        <v>0</v>
      </c>
      <c r="L5" s="35"/>
      <c r="M5" s="35"/>
      <c r="N5" s="35"/>
      <c r="O5" s="35"/>
      <c r="P5" s="35"/>
      <c r="Q5" s="35"/>
      <c r="R5" s="35"/>
      <c r="S5" s="35"/>
      <c r="T5" s="35"/>
      <c r="U5" s="37"/>
      <c r="V5" s="37"/>
    </row>
    <row r="6" spans="2:22" s="1" customFormat="1" ht="13.5" customHeight="1">
      <c r="B6" s="35" t="s">
        <v>0</v>
      </c>
      <c r="C6" s="35"/>
      <c r="D6" s="35"/>
      <c r="E6" s="35"/>
      <c r="F6" s="35"/>
      <c r="G6" s="35"/>
      <c r="H6" s="35"/>
      <c r="I6" s="35"/>
      <c r="J6" s="35"/>
      <c r="K6" s="35"/>
      <c r="L6" s="35"/>
      <c r="M6" s="35"/>
      <c r="N6" s="35"/>
      <c r="O6" s="35"/>
      <c r="P6" s="35"/>
      <c r="Q6" s="35"/>
      <c r="R6" s="35"/>
      <c r="S6" s="35"/>
      <c r="T6" s="35"/>
      <c r="U6" s="35"/>
      <c r="V6" s="35"/>
    </row>
    <row r="7" spans="2:22" s="1" customFormat="1" ht="13.5" customHeight="1">
      <c r="B7" s="36" t="s">
        <v>0</v>
      </c>
      <c r="C7" s="36"/>
      <c r="D7" s="36"/>
      <c r="E7" s="36"/>
      <c r="F7" s="36"/>
      <c r="G7" s="36"/>
      <c r="H7" s="36"/>
      <c r="I7" s="36"/>
      <c r="J7" s="36"/>
      <c r="K7" s="36"/>
      <c r="L7" s="36"/>
      <c r="M7" s="36"/>
      <c r="N7" s="36"/>
      <c r="O7" s="36"/>
      <c r="P7" s="36"/>
      <c r="Q7" s="36"/>
      <c r="R7" s="36"/>
      <c r="S7" s="36"/>
      <c r="T7" s="36"/>
      <c r="U7" s="36"/>
      <c r="V7" s="36"/>
    </row>
    <row r="8" spans="1:22" s="1" customFormat="1" ht="13.5" customHeight="1">
      <c r="A8" s="48" t="s">
        <v>4</v>
      </c>
      <c r="B8" s="50"/>
      <c r="C8" s="43" t="s">
        <v>138</v>
      </c>
      <c r="D8" s="43"/>
      <c r="E8" s="43"/>
      <c r="F8" s="43"/>
      <c r="G8" s="51" t="s">
        <v>139</v>
      </c>
      <c r="H8" s="52"/>
      <c r="I8" s="52"/>
      <c r="J8" s="52"/>
      <c r="K8" s="52"/>
      <c r="L8" s="52"/>
      <c r="M8" s="52"/>
      <c r="N8" s="52"/>
      <c r="O8" s="52"/>
      <c r="P8" s="52"/>
      <c r="Q8" s="52"/>
      <c r="R8" s="52"/>
      <c r="S8" s="52"/>
      <c r="T8" s="52"/>
      <c r="U8" s="52"/>
      <c r="V8" s="53"/>
    </row>
    <row r="9" spans="1:22" s="1" customFormat="1" ht="78.75" customHeight="1">
      <c r="A9" s="74"/>
      <c r="B9" s="75"/>
      <c r="C9" s="4" t="s">
        <v>140</v>
      </c>
      <c r="D9" s="51" t="s">
        <v>141</v>
      </c>
      <c r="E9" s="52"/>
      <c r="F9" s="53"/>
      <c r="G9" s="43" t="s">
        <v>151</v>
      </c>
      <c r="H9" s="43"/>
      <c r="I9" s="43"/>
      <c r="J9" s="43"/>
      <c r="K9" s="43"/>
      <c r="L9" s="43"/>
      <c r="M9" s="43"/>
      <c r="N9" s="43"/>
      <c r="O9" s="46" t="s">
        <v>146</v>
      </c>
      <c r="P9" s="43"/>
      <c r="Q9" s="43"/>
      <c r="R9" s="43"/>
      <c r="S9" s="43"/>
      <c r="T9" s="46" t="s">
        <v>152</v>
      </c>
      <c r="U9" s="43"/>
      <c r="V9" s="43"/>
    </row>
    <row r="10" spans="1:22" s="1" customFormat="1" ht="13.5" customHeight="1">
      <c r="A10" s="33" t="s">
        <v>5</v>
      </c>
      <c r="B10" s="33"/>
      <c r="C10" s="5" t="s">
        <v>6</v>
      </c>
      <c r="D10" s="71" t="s">
        <v>7</v>
      </c>
      <c r="E10" s="72"/>
      <c r="F10" s="73"/>
      <c r="G10" s="33">
        <v>4</v>
      </c>
      <c r="H10" s="33"/>
      <c r="I10" s="33"/>
      <c r="J10" s="33"/>
      <c r="K10" s="33"/>
      <c r="L10" s="33"/>
      <c r="M10" s="33"/>
      <c r="N10" s="33"/>
      <c r="O10" s="33">
        <v>5</v>
      </c>
      <c r="P10" s="33"/>
      <c r="Q10" s="33"/>
      <c r="R10" s="33"/>
      <c r="S10" s="33"/>
      <c r="T10" s="33">
        <v>6</v>
      </c>
      <c r="U10" s="33"/>
      <c r="V10" s="33"/>
    </row>
    <row r="11" spans="1:22" s="1" customFormat="1" ht="64.5" customHeight="1">
      <c r="A11" s="62" t="s">
        <v>143</v>
      </c>
      <c r="B11" s="63"/>
      <c r="C11" s="17" t="s">
        <v>14</v>
      </c>
      <c r="D11" s="64" t="s">
        <v>142</v>
      </c>
      <c r="E11" s="65"/>
      <c r="F11" s="66"/>
      <c r="G11" s="67">
        <v>14000</v>
      </c>
      <c r="H11" s="67"/>
      <c r="I11" s="67"/>
      <c r="J11" s="67"/>
      <c r="K11" s="67"/>
      <c r="L11" s="67"/>
      <c r="M11" s="67"/>
      <c r="N11" s="67"/>
      <c r="O11" s="68">
        <v>18000</v>
      </c>
      <c r="P11" s="69"/>
      <c r="Q11" s="69"/>
      <c r="R11" s="69"/>
      <c r="S11" s="70"/>
      <c r="T11" s="61">
        <v>20000</v>
      </c>
      <c r="U11" s="61"/>
      <c r="V11" s="61"/>
    </row>
    <row r="12" spans="1:22" s="1" customFormat="1" ht="87" customHeight="1">
      <c r="A12" s="62" t="s">
        <v>144</v>
      </c>
      <c r="B12" s="63"/>
      <c r="C12" s="17" t="s">
        <v>14</v>
      </c>
      <c r="D12" s="64" t="s">
        <v>145</v>
      </c>
      <c r="E12" s="65"/>
      <c r="F12" s="66"/>
      <c r="G12" s="67">
        <v>900</v>
      </c>
      <c r="H12" s="67"/>
      <c r="I12" s="67"/>
      <c r="J12" s="67"/>
      <c r="K12" s="67"/>
      <c r="L12" s="67"/>
      <c r="M12" s="67"/>
      <c r="N12" s="67"/>
      <c r="O12" s="68">
        <v>2000</v>
      </c>
      <c r="P12" s="69"/>
      <c r="Q12" s="69"/>
      <c r="R12" s="69"/>
      <c r="S12" s="70"/>
      <c r="T12" s="61">
        <v>1000</v>
      </c>
      <c r="U12" s="61"/>
      <c r="V12" s="61"/>
    </row>
    <row r="13" spans="1:22" s="1" customFormat="1" ht="18.75" customHeight="1">
      <c r="A13" s="58" t="s">
        <v>85</v>
      </c>
      <c r="B13" s="58"/>
      <c r="C13" s="58"/>
      <c r="D13" s="58"/>
      <c r="E13" s="58"/>
      <c r="F13" s="58"/>
      <c r="G13" s="95">
        <f>(G11+G12)</f>
        <v>14900</v>
      </c>
      <c r="H13" s="95"/>
      <c r="I13" s="95"/>
      <c r="J13" s="95"/>
      <c r="K13" s="95"/>
      <c r="L13" s="95"/>
      <c r="M13" s="95"/>
      <c r="N13" s="95"/>
      <c r="O13" s="96">
        <f>O11+O12</f>
        <v>20000</v>
      </c>
      <c r="P13" s="97"/>
      <c r="Q13" s="97"/>
      <c r="R13" s="97"/>
      <c r="S13" s="98"/>
      <c r="T13" s="99">
        <f>T11+T12</f>
        <v>21000</v>
      </c>
      <c r="U13" s="99"/>
      <c r="V13" s="99"/>
    </row>
    <row r="14" spans="1:22" s="1" customFormat="1" ht="18.75" customHeight="1">
      <c r="A14" s="18"/>
      <c r="B14" s="18"/>
      <c r="C14" s="18"/>
      <c r="D14" s="18"/>
      <c r="E14" s="18"/>
      <c r="F14" s="18"/>
      <c r="G14" s="19"/>
      <c r="H14" s="19"/>
      <c r="I14" s="19"/>
      <c r="J14" s="19"/>
      <c r="K14" s="19"/>
      <c r="L14" s="19"/>
      <c r="M14" s="19"/>
      <c r="N14" s="19"/>
      <c r="O14" s="20"/>
      <c r="P14" s="20"/>
      <c r="Q14" s="20"/>
      <c r="R14" s="20"/>
      <c r="S14" s="20"/>
      <c r="T14" s="21"/>
      <c r="U14" s="21"/>
      <c r="V14" s="21"/>
    </row>
    <row r="15" spans="1:22" s="1" customFormat="1" ht="18.75" customHeight="1">
      <c r="A15" s="18"/>
      <c r="B15" s="18"/>
      <c r="C15" s="18"/>
      <c r="D15" s="18"/>
      <c r="E15" s="18"/>
      <c r="F15" s="18"/>
      <c r="G15" s="19"/>
      <c r="H15" s="19"/>
      <c r="I15" s="19"/>
      <c r="J15" s="19"/>
      <c r="K15" s="19"/>
      <c r="L15" s="19"/>
      <c r="M15" s="19"/>
      <c r="N15" s="19"/>
      <c r="O15" s="20"/>
      <c r="P15" s="20"/>
      <c r="Q15" s="20"/>
      <c r="R15" s="20"/>
      <c r="S15" s="20"/>
      <c r="T15" s="21"/>
      <c r="U15" s="21"/>
      <c r="V15" s="21"/>
    </row>
  </sheetData>
  <sheetProtection/>
  <mergeCells count="34">
    <mergeCell ref="A1:V1"/>
    <mergeCell ref="A4:D4"/>
    <mergeCell ref="E4:U4"/>
    <mergeCell ref="A5:J5"/>
    <mergeCell ref="K5:T5"/>
    <mergeCell ref="U5:V5"/>
    <mergeCell ref="B6:V6"/>
    <mergeCell ref="B7:V7"/>
    <mergeCell ref="A8:B9"/>
    <mergeCell ref="C8:F8"/>
    <mergeCell ref="G8:V8"/>
    <mergeCell ref="D9:F9"/>
    <mergeCell ref="G9:N9"/>
    <mergeCell ref="O9:S9"/>
    <mergeCell ref="T9:V9"/>
    <mergeCell ref="A11:B11"/>
    <mergeCell ref="D11:F11"/>
    <mergeCell ref="G11:N11"/>
    <mergeCell ref="O11:S11"/>
    <mergeCell ref="T10:V10"/>
    <mergeCell ref="A10:B10"/>
    <mergeCell ref="D10:F10"/>
    <mergeCell ref="G10:N10"/>
    <mergeCell ref="O10:S10"/>
    <mergeCell ref="A13:F13"/>
    <mergeCell ref="G13:N13"/>
    <mergeCell ref="O13:S13"/>
    <mergeCell ref="T13:V13"/>
    <mergeCell ref="T11:V11"/>
    <mergeCell ref="A12:B12"/>
    <mergeCell ref="D12:F12"/>
    <mergeCell ref="G12:N12"/>
    <mergeCell ref="O12:S12"/>
    <mergeCell ref="T12:V12"/>
  </mergeCells>
  <printOptions/>
  <pageMargins left="0.7480314960629921" right="0.7480314960629921" top="0.984251968503937" bottom="0.984251968503937" header="0.5118110236220472" footer="0.5118110236220472"/>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2017-04-06T14:42:10Z</cp:lastPrinted>
  <dcterms:created xsi:type="dcterms:W3CDTF">2016-06-03T12:39:41Z</dcterms:created>
  <dcterms:modified xsi:type="dcterms:W3CDTF">2019-03-25T09:04:46Z</dcterms:modified>
  <cp:category/>
  <cp:version/>
  <cp:contentType/>
  <cp:contentStatus/>
</cp:coreProperties>
</file>